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annafeng/Desktop/agassiz/"/>
    </mc:Choice>
  </mc:AlternateContent>
  <bookViews>
    <workbookView xWindow="0" yWindow="460" windowWidth="25600" windowHeight="14460" tabRatio="593" activeTab="11"/>
  </bookViews>
  <sheets>
    <sheet name="density" sheetId="1" r:id="rId1"/>
    <sheet name="density-james" sheetId="9" r:id="rId2"/>
    <sheet name="depth-james" sheetId="10" r:id="rId3"/>
    <sheet name="log -james" sheetId="11" r:id="rId4"/>
    <sheet name="pc-james" sheetId="12" r:id="rId5"/>
    <sheet name="pc-bei" sheetId="13" r:id="rId6"/>
    <sheet name="pc" sheetId="4" r:id="rId7"/>
    <sheet name="A09" sheetId="5" r:id="rId8"/>
    <sheet name="NAO-A09" sheetId="6" r:id="rId9"/>
    <sheet name="NAO" sheetId="7" r:id="rId10"/>
    <sheet name="AMI" sheetId="8" r:id="rId11"/>
    <sheet name="melt percentage-real depth" sheetId="14" r:id="rId12"/>
  </sheets>
  <definedNames>
    <definedName name="data09" localSheetId="6">pc!$A$1:$A$231</definedName>
    <definedName name="den_dr09" localSheetId="1">'density-james'!$A$1:$A$91</definedName>
    <definedName name="DICEDEN9" localSheetId="1">'density-james'!$H$1:$H$88</definedName>
    <definedName name="DRDEN09" localSheetId="1">'density-james'!$N$1:$N$88</definedName>
    <definedName name="DRDI09" localSheetId="2">'depth-james'!$A$1:$A$88</definedName>
    <definedName name="FIXED_dens" localSheetId="2">'depth-james'!$H$1:$H$87</definedName>
    <definedName name="log09_" localSheetId="3">'log -james'!$A$1:$A$230</definedName>
    <definedName name="PAIRSBEI" localSheetId="5">'pc-bei'!$A$1:$A$88</definedName>
    <definedName name="PC5_09" localSheetId="4">'pc-james'!$A$2:$A$8</definedName>
    <definedName name="PC5B_09" localSheetId="4">'pc-james'!$A$10:$A$16</definedName>
    <definedName name="PCPAIR09" localSheetId="4">'pc-james'!$I$2:$I$81</definedName>
    <definedName name="PCZI09" localSheetId="4">'pc-james'!$P$2:$P$23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A5" i="14" l="1"/>
  <c r="A6" i="14"/>
  <c r="A7" i="14"/>
  <c r="A8" i="14"/>
  <c r="A9" i="14"/>
  <c r="A10" i="14"/>
  <c r="A11" i="14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A44" i="14"/>
  <c r="A45" i="14"/>
  <c r="A46" i="14"/>
  <c r="A47" i="14"/>
  <c r="A48" i="14"/>
  <c r="A49" i="14"/>
  <c r="A50" i="14"/>
  <c r="A51" i="14"/>
  <c r="A52" i="14"/>
  <c r="A53" i="14"/>
  <c r="A54" i="14"/>
  <c r="A55" i="14"/>
  <c r="A56" i="14"/>
  <c r="A57" i="14"/>
  <c r="A58" i="14"/>
  <c r="A59" i="14"/>
  <c r="A60" i="14"/>
  <c r="A61" i="14"/>
  <c r="A62" i="14"/>
  <c r="A63" i="14"/>
  <c r="A64" i="14"/>
  <c r="A65" i="14"/>
  <c r="A66" i="14"/>
  <c r="A67" i="14"/>
  <c r="A68" i="14"/>
  <c r="A69" i="14"/>
  <c r="A70" i="14"/>
  <c r="A71" i="14"/>
  <c r="A72" i="14"/>
  <c r="A73" i="14"/>
  <c r="A74" i="14"/>
  <c r="A75" i="14"/>
  <c r="A76" i="14"/>
  <c r="A77" i="14"/>
  <c r="A78" i="14"/>
  <c r="A79" i="14"/>
  <c r="A80" i="14"/>
  <c r="A81" i="14"/>
  <c r="A82" i="14"/>
  <c r="A83" i="14"/>
  <c r="A84" i="14"/>
  <c r="A85" i="14"/>
  <c r="A86" i="14"/>
  <c r="A87" i="14"/>
  <c r="V99" i="12"/>
  <c r="V98" i="12"/>
  <c r="V97" i="12"/>
  <c r="V96" i="12"/>
  <c r="V95" i="12"/>
  <c r="V94" i="12"/>
  <c r="V93" i="12"/>
  <c r="V92" i="12"/>
  <c r="V91" i="12"/>
  <c r="V90" i="12"/>
  <c r="V89" i="12"/>
  <c r="V88" i="12"/>
  <c r="V87" i="12"/>
  <c r="V86" i="12"/>
  <c r="V85" i="12"/>
  <c r="V84" i="12"/>
  <c r="V83" i="12"/>
  <c r="V82" i="12"/>
  <c r="V81" i="12"/>
  <c r="V80" i="12"/>
  <c r="V79" i="12"/>
  <c r="V78" i="12"/>
  <c r="V77" i="12"/>
  <c r="V76" i="12"/>
  <c r="V75" i="12"/>
  <c r="V74" i="12"/>
  <c r="V73" i="12"/>
  <c r="V72" i="12"/>
  <c r="V71" i="12"/>
  <c r="V70" i="12"/>
  <c r="V69" i="12"/>
  <c r="V68" i="12"/>
  <c r="V67" i="12"/>
  <c r="V66" i="12"/>
  <c r="V65" i="12"/>
  <c r="V64" i="12"/>
  <c r="V63" i="12"/>
  <c r="V62" i="12"/>
  <c r="V61" i="12"/>
  <c r="V60" i="12"/>
  <c r="V59" i="12"/>
  <c r="V58" i="12"/>
  <c r="V57" i="12"/>
  <c r="V56" i="12"/>
  <c r="V55" i="12"/>
  <c r="V54" i="12"/>
  <c r="V53" i="12"/>
  <c r="V52" i="12"/>
  <c r="V51" i="12"/>
  <c r="V50" i="12"/>
  <c r="V49" i="12"/>
  <c r="V48" i="12"/>
  <c r="V47" i="12"/>
  <c r="V46" i="12"/>
  <c r="V45" i="12"/>
  <c r="V44" i="12"/>
  <c r="V43" i="12"/>
  <c r="V42" i="12"/>
  <c r="V41" i="12"/>
  <c r="V40" i="12"/>
  <c r="V39" i="12"/>
  <c r="V38" i="12"/>
  <c r="V37" i="12"/>
  <c r="V36" i="12"/>
  <c r="V35" i="12"/>
  <c r="V34" i="12"/>
  <c r="V33" i="12"/>
  <c r="V32" i="12"/>
  <c r="V31" i="12"/>
  <c r="V30" i="12"/>
  <c r="V29" i="12"/>
  <c r="V28" i="12"/>
  <c r="V27" i="12"/>
  <c r="V26" i="12"/>
  <c r="V25" i="12"/>
  <c r="V24" i="12"/>
  <c r="V23" i="12"/>
  <c r="V22" i="12"/>
  <c r="V21" i="12"/>
  <c r="V20" i="12"/>
  <c r="V19" i="12"/>
  <c r="V18" i="12"/>
  <c r="V17" i="12"/>
  <c r="V16" i="12"/>
  <c r="V15" i="12"/>
  <c r="V14" i="12"/>
  <c r="V13" i="12"/>
  <c r="V12" i="12"/>
  <c r="V11" i="12"/>
  <c r="V10" i="12"/>
  <c r="V9" i="12"/>
  <c r="V8" i="12"/>
  <c r="V7" i="12"/>
  <c r="V6" i="12"/>
  <c r="V5" i="12"/>
  <c r="O2" i="8"/>
  <c r="O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O52" i="8"/>
  <c r="O53" i="8"/>
  <c r="O54" i="8"/>
  <c r="O55" i="8"/>
  <c r="O56" i="8"/>
  <c r="O57" i="8"/>
  <c r="O58" i="8"/>
  <c r="O59" i="8"/>
  <c r="O60" i="8"/>
  <c r="O61" i="8"/>
  <c r="N2" i="7"/>
  <c r="O2" i="7"/>
  <c r="P2" i="7"/>
  <c r="N3" i="7"/>
  <c r="O3" i="7"/>
  <c r="P3" i="7"/>
  <c r="N4" i="7"/>
  <c r="O4" i="7"/>
  <c r="P4" i="7"/>
  <c r="N5" i="7"/>
  <c r="O5" i="7"/>
  <c r="P5" i="7"/>
  <c r="N6" i="7"/>
  <c r="O6" i="7"/>
  <c r="P6" i="7"/>
  <c r="N7" i="7"/>
  <c r="O7" i="7"/>
  <c r="P7" i="7"/>
  <c r="N8" i="7"/>
  <c r="O8" i="7"/>
  <c r="P8" i="7"/>
  <c r="N9" i="7"/>
  <c r="O9" i="7"/>
  <c r="P9" i="7"/>
  <c r="N10" i="7"/>
  <c r="O10" i="7"/>
  <c r="P10" i="7"/>
  <c r="N11" i="7"/>
  <c r="O11" i="7"/>
  <c r="P11" i="7"/>
  <c r="N12" i="7"/>
  <c r="O12" i="7"/>
  <c r="P12" i="7"/>
  <c r="N13" i="7"/>
  <c r="O13" i="7"/>
  <c r="P13" i="7"/>
  <c r="N14" i="7"/>
  <c r="O14" i="7"/>
  <c r="P14" i="7"/>
  <c r="N15" i="7"/>
  <c r="O15" i="7"/>
  <c r="P15" i="7"/>
  <c r="N16" i="7"/>
  <c r="O16" i="7"/>
  <c r="P16" i="7"/>
  <c r="N17" i="7"/>
  <c r="O17" i="7"/>
  <c r="P17" i="7"/>
  <c r="N18" i="7"/>
  <c r="O18" i="7"/>
  <c r="P18" i="7"/>
  <c r="N19" i="7"/>
  <c r="O19" i="7"/>
  <c r="P19" i="7"/>
  <c r="N20" i="7"/>
  <c r="O20" i="7"/>
  <c r="P20" i="7"/>
  <c r="N21" i="7"/>
  <c r="O21" i="7"/>
  <c r="P21" i="7"/>
  <c r="N22" i="7"/>
  <c r="O22" i="7"/>
  <c r="P22" i="7"/>
  <c r="N23" i="7"/>
  <c r="O23" i="7"/>
  <c r="P23" i="7"/>
  <c r="N24" i="7"/>
  <c r="O24" i="7"/>
  <c r="P24" i="7"/>
  <c r="N25" i="7"/>
  <c r="O25" i="7"/>
  <c r="P25" i="7"/>
  <c r="N26" i="7"/>
  <c r="O26" i="7"/>
  <c r="P26" i="7"/>
  <c r="N27" i="7"/>
  <c r="O27" i="7"/>
  <c r="P27" i="7"/>
  <c r="N28" i="7"/>
  <c r="O28" i="7"/>
  <c r="P28" i="7"/>
  <c r="N29" i="7"/>
  <c r="O29" i="7"/>
  <c r="P29" i="7"/>
  <c r="N30" i="7"/>
  <c r="O30" i="7"/>
  <c r="P30" i="7"/>
  <c r="N31" i="7"/>
  <c r="O31" i="7"/>
  <c r="P31" i="7"/>
  <c r="N32" i="7"/>
  <c r="O32" i="7"/>
  <c r="P32" i="7"/>
  <c r="N33" i="7"/>
  <c r="O33" i="7"/>
  <c r="P33" i="7"/>
  <c r="N34" i="7"/>
  <c r="O34" i="7"/>
  <c r="P34" i="7"/>
  <c r="N35" i="7"/>
  <c r="O35" i="7"/>
  <c r="P35" i="7"/>
  <c r="N36" i="7"/>
  <c r="O36" i="7"/>
  <c r="P36" i="7"/>
  <c r="N37" i="7"/>
  <c r="O37" i="7"/>
  <c r="P37" i="7"/>
  <c r="N38" i="7"/>
  <c r="O38" i="7"/>
  <c r="P38" i="7"/>
  <c r="N39" i="7"/>
  <c r="O39" i="7"/>
  <c r="P39" i="7"/>
  <c r="N40" i="7"/>
  <c r="O40" i="7"/>
  <c r="P40" i="7"/>
  <c r="N41" i="7"/>
  <c r="O41" i="7"/>
  <c r="P41" i="7"/>
  <c r="N42" i="7"/>
  <c r="O42" i="7"/>
  <c r="P42" i="7"/>
  <c r="N43" i="7"/>
  <c r="O43" i="7"/>
  <c r="P43" i="7"/>
  <c r="N44" i="7"/>
  <c r="O44" i="7"/>
  <c r="P44" i="7"/>
  <c r="N45" i="7"/>
  <c r="O45" i="7"/>
  <c r="P45" i="7"/>
  <c r="N46" i="7"/>
  <c r="O46" i="7"/>
  <c r="P46" i="7"/>
  <c r="N47" i="7"/>
  <c r="O47" i="7"/>
  <c r="P47" i="7"/>
  <c r="N48" i="7"/>
  <c r="O48" i="7"/>
  <c r="P48" i="7"/>
  <c r="N49" i="7"/>
  <c r="O49" i="7"/>
  <c r="P49" i="7"/>
  <c r="N50" i="7"/>
  <c r="O50" i="7"/>
  <c r="P50" i="7"/>
  <c r="N51" i="7"/>
  <c r="O51" i="7"/>
  <c r="P51" i="7"/>
  <c r="N52" i="7"/>
  <c r="O52" i="7"/>
  <c r="P52" i="7"/>
  <c r="N53" i="7"/>
  <c r="O53" i="7"/>
  <c r="P53" i="7"/>
  <c r="N54" i="7"/>
  <c r="O54" i="7"/>
  <c r="P54" i="7"/>
  <c r="N55" i="7"/>
  <c r="O55" i="7"/>
  <c r="P55" i="7"/>
  <c r="N56" i="7"/>
  <c r="O56" i="7"/>
  <c r="P56" i="7"/>
  <c r="N57" i="7"/>
  <c r="O57" i="7"/>
  <c r="P57" i="7"/>
  <c r="N58" i="7"/>
  <c r="O58" i="7"/>
  <c r="P58" i="7"/>
  <c r="N59" i="7"/>
  <c r="O59" i="7"/>
  <c r="P59" i="7"/>
  <c r="N60" i="7"/>
  <c r="O60" i="7"/>
  <c r="P60" i="7"/>
  <c r="N61" i="7"/>
  <c r="O61" i="7"/>
  <c r="P61" i="7"/>
  <c r="N62" i="7"/>
  <c r="O62" i="7"/>
  <c r="P62" i="7"/>
  <c r="N63" i="7"/>
  <c r="O63" i="7"/>
  <c r="P63" i="7"/>
  <c r="N64" i="7"/>
  <c r="O64" i="7"/>
  <c r="P64" i="7"/>
  <c r="A4" i="6"/>
  <c r="G4" i="6"/>
  <c r="A5" i="6"/>
  <c r="G5" i="6"/>
  <c r="A6" i="6"/>
  <c r="G6" i="6"/>
  <c r="A7" i="6"/>
  <c r="G7" i="6"/>
  <c r="A8" i="6"/>
  <c r="G8" i="6"/>
  <c r="A9" i="6"/>
  <c r="G9" i="6"/>
  <c r="A10" i="6"/>
  <c r="G10" i="6"/>
  <c r="A11" i="6"/>
  <c r="G11" i="6"/>
  <c r="A12" i="6"/>
  <c r="G12" i="6"/>
  <c r="A13" i="6"/>
  <c r="G13" i="6"/>
  <c r="A14" i="6"/>
  <c r="G14" i="6"/>
  <c r="A15" i="6"/>
  <c r="G15" i="6"/>
  <c r="A16" i="6"/>
  <c r="G16" i="6"/>
  <c r="A17" i="6"/>
  <c r="G17" i="6"/>
  <c r="A18" i="6"/>
  <c r="G18" i="6"/>
  <c r="A19" i="6"/>
  <c r="G19" i="6"/>
  <c r="A20" i="6"/>
  <c r="G20" i="6"/>
  <c r="A21" i="6"/>
  <c r="G21" i="6"/>
  <c r="A22" i="6"/>
  <c r="G22" i="6"/>
  <c r="A23" i="6"/>
  <c r="G23" i="6"/>
  <c r="A24" i="6"/>
  <c r="G24" i="6"/>
  <c r="A25" i="6"/>
  <c r="G25" i="6"/>
  <c r="A26" i="6"/>
  <c r="G26" i="6"/>
  <c r="A27" i="6"/>
  <c r="G27" i="6"/>
  <c r="A28" i="6"/>
  <c r="G28" i="6"/>
  <c r="A29" i="6"/>
  <c r="G29" i="6"/>
  <c r="A30" i="6"/>
  <c r="G30" i="6"/>
  <c r="A31" i="6"/>
  <c r="G31" i="6"/>
  <c r="A32" i="6"/>
  <c r="G32" i="6"/>
  <c r="A33" i="6"/>
  <c r="G33" i="6"/>
  <c r="A34" i="6"/>
  <c r="G34" i="6"/>
  <c r="A35" i="6"/>
  <c r="G35" i="6"/>
  <c r="A36" i="6"/>
  <c r="G36" i="6"/>
  <c r="A37" i="6"/>
  <c r="G37" i="6"/>
  <c r="A38" i="6"/>
  <c r="G38" i="6"/>
  <c r="A39" i="6"/>
  <c r="G39" i="6"/>
  <c r="A40" i="6"/>
  <c r="G40" i="6"/>
  <c r="A41" i="6"/>
  <c r="G41" i="6"/>
  <c r="A42" i="6"/>
  <c r="G42" i="6"/>
  <c r="A43" i="6"/>
  <c r="G43" i="6"/>
  <c r="A44" i="6"/>
  <c r="G44" i="6"/>
  <c r="A45" i="6"/>
  <c r="G45" i="6"/>
  <c r="A46" i="6"/>
  <c r="G46" i="6"/>
  <c r="A47" i="6"/>
  <c r="G47" i="6"/>
  <c r="A48" i="6"/>
  <c r="G48" i="6"/>
  <c r="A49" i="6"/>
  <c r="G49" i="6"/>
  <c r="A50" i="6"/>
  <c r="G50" i="6"/>
  <c r="A51" i="6"/>
  <c r="G51" i="6"/>
  <c r="A52" i="6"/>
  <c r="G52" i="6"/>
  <c r="A53" i="6"/>
  <c r="G53" i="6"/>
  <c r="A54" i="6"/>
  <c r="G54" i="6"/>
  <c r="A55" i="6"/>
  <c r="G55" i="6"/>
  <c r="A56" i="6"/>
  <c r="G56" i="6"/>
  <c r="A57" i="6"/>
  <c r="G57" i="6"/>
  <c r="A58" i="6"/>
  <c r="G58" i="6"/>
  <c r="A59" i="6"/>
  <c r="G59" i="6"/>
  <c r="A60" i="6"/>
  <c r="G60" i="6"/>
  <c r="A61" i="6"/>
  <c r="G61" i="6"/>
  <c r="A62" i="6"/>
  <c r="G62" i="6"/>
  <c r="A63" i="6"/>
  <c r="G63" i="6"/>
  <c r="A64" i="6"/>
  <c r="A65" i="6"/>
  <c r="A66" i="6"/>
  <c r="A67" i="6"/>
  <c r="A68" i="6"/>
  <c r="A69" i="6"/>
  <c r="A70" i="6"/>
  <c r="A71" i="6"/>
  <c r="A72" i="6"/>
  <c r="A73" i="6"/>
  <c r="A74" i="6"/>
  <c r="D3" i="5"/>
  <c r="D4" i="5"/>
  <c r="J4" i="5"/>
  <c r="K4" i="5"/>
  <c r="L4" i="5"/>
  <c r="M4" i="5"/>
  <c r="D5" i="5"/>
  <c r="J5" i="5"/>
  <c r="K5" i="5"/>
  <c r="L5" i="5"/>
  <c r="M5" i="5"/>
  <c r="D6" i="5"/>
  <c r="J6" i="5"/>
  <c r="K6" i="5"/>
  <c r="L6" i="5"/>
  <c r="M6" i="5"/>
  <c r="K7" i="5"/>
  <c r="K8" i="5"/>
  <c r="K9" i="5"/>
  <c r="K10" i="5"/>
  <c r="N6" i="5"/>
  <c r="L7" i="5"/>
  <c r="L8" i="5"/>
  <c r="L9" i="5"/>
  <c r="L10" i="5"/>
  <c r="O6" i="5"/>
  <c r="P6" i="5"/>
  <c r="D7" i="5"/>
  <c r="J7" i="5"/>
  <c r="M7" i="5"/>
  <c r="D8" i="5"/>
  <c r="J8" i="5"/>
  <c r="M8" i="5"/>
  <c r="D9" i="5"/>
  <c r="J9" i="5"/>
  <c r="M9" i="5"/>
  <c r="D10" i="5"/>
  <c r="J10" i="5"/>
  <c r="M10" i="5"/>
  <c r="D11" i="5"/>
  <c r="J11" i="5"/>
  <c r="K11" i="5"/>
  <c r="L11" i="5"/>
  <c r="M11" i="5"/>
  <c r="K12" i="5"/>
  <c r="K13" i="5"/>
  <c r="K14" i="5"/>
  <c r="K15" i="5"/>
  <c r="N11" i="5"/>
  <c r="L12" i="5"/>
  <c r="L13" i="5"/>
  <c r="L14" i="5"/>
  <c r="L15" i="5"/>
  <c r="O11" i="5"/>
  <c r="P11" i="5"/>
  <c r="D12" i="5"/>
  <c r="J12" i="5"/>
  <c r="M12" i="5"/>
  <c r="D13" i="5"/>
  <c r="J13" i="5"/>
  <c r="D14" i="5"/>
  <c r="J14" i="5"/>
  <c r="M14" i="5"/>
  <c r="D15" i="5"/>
  <c r="J15" i="5"/>
  <c r="M15" i="5"/>
  <c r="D16" i="5"/>
  <c r="J16" i="5"/>
  <c r="K16" i="5"/>
  <c r="L16" i="5"/>
  <c r="M16" i="5"/>
  <c r="K17" i="5"/>
  <c r="K18" i="5"/>
  <c r="K19" i="5"/>
  <c r="K20" i="5"/>
  <c r="N16" i="5"/>
  <c r="L17" i="5"/>
  <c r="L18" i="5"/>
  <c r="L19" i="5"/>
  <c r="L20" i="5"/>
  <c r="O16" i="5"/>
  <c r="P16" i="5"/>
  <c r="D17" i="5"/>
  <c r="J17" i="5"/>
  <c r="M17" i="5"/>
  <c r="D18" i="5"/>
  <c r="J18" i="5"/>
  <c r="M18" i="5"/>
  <c r="D19" i="5"/>
  <c r="J19" i="5"/>
  <c r="M19" i="5"/>
  <c r="D20" i="5"/>
  <c r="J20" i="5"/>
  <c r="M20" i="5"/>
  <c r="D21" i="5"/>
  <c r="J21" i="5"/>
  <c r="K21" i="5"/>
  <c r="L21" i="5"/>
  <c r="M21" i="5"/>
  <c r="K22" i="5"/>
  <c r="K23" i="5"/>
  <c r="K24" i="5"/>
  <c r="K25" i="5"/>
  <c r="N21" i="5"/>
  <c r="L22" i="5"/>
  <c r="L23" i="5"/>
  <c r="L24" i="5"/>
  <c r="L25" i="5"/>
  <c r="O21" i="5"/>
  <c r="P21" i="5"/>
  <c r="D22" i="5"/>
  <c r="J22" i="5"/>
  <c r="M22" i="5"/>
  <c r="D23" i="5"/>
  <c r="J23" i="5"/>
  <c r="M23" i="5"/>
  <c r="D24" i="5"/>
  <c r="J24" i="5"/>
  <c r="M24" i="5"/>
  <c r="D25" i="5"/>
  <c r="J25" i="5"/>
  <c r="M25" i="5"/>
  <c r="D26" i="5"/>
  <c r="J26" i="5"/>
  <c r="K26" i="5"/>
  <c r="L26" i="5"/>
  <c r="M26" i="5"/>
  <c r="K27" i="5"/>
  <c r="K28" i="5"/>
  <c r="K29" i="5"/>
  <c r="K30" i="5"/>
  <c r="N26" i="5"/>
  <c r="L27" i="5"/>
  <c r="L28" i="5"/>
  <c r="L29" i="5"/>
  <c r="L30" i="5"/>
  <c r="O26" i="5"/>
  <c r="P26" i="5"/>
  <c r="D27" i="5"/>
  <c r="J27" i="5"/>
  <c r="M27" i="5"/>
  <c r="D28" i="5"/>
  <c r="J28" i="5"/>
  <c r="M28" i="5"/>
  <c r="D29" i="5"/>
  <c r="J29" i="5"/>
  <c r="M29" i="5"/>
  <c r="D30" i="5"/>
  <c r="J30" i="5"/>
  <c r="M30" i="5"/>
  <c r="D31" i="5"/>
  <c r="J31" i="5"/>
  <c r="K31" i="5"/>
  <c r="L31" i="5"/>
  <c r="M31" i="5"/>
  <c r="K32" i="5"/>
  <c r="K33" i="5"/>
  <c r="K34" i="5"/>
  <c r="K35" i="5"/>
  <c r="N31" i="5"/>
  <c r="L32" i="5"/>
  <c r="L33" i="5"/>
  <c r="L34" i="5"/>
  <c r="L35" i="5"/>
  <c r="O31" i="5"/>
  <c r="P31" i="5"/>
  <c r="D32" i="5"/>
  <c r="J32" i="5"/>
  <c r="M32" i="5"/>
  <c r="D33" i="5"/>
  <c r="J33" i="5"/>
  <c r="M33" i="5"/>
  <c r="D34" i="5"/>
  <c r="J34" i="5"/>
  <c r="M34" i="5"/>
  <c r="D35" i="5"/>
  <c r="J35" i="5"/>
  <c r="M35" i="5"/>
  <c r="D36" i="5"/>
  <c r="J36" i="5"/>
  <c r="K36" i="5"/>
  <c r="L36" i="5"/>
  <c r="M36" i="5"/>
  <c r="K37" i="5"/>
  <c r="K38" i="5"/>
  <c r="K39" i="5"/>
  <c r="K40" i="5"/>
  <c r="N36" i="5"/>
  <c r="L37" i="5"/>
  <c r="L38" i="5"/>
  <c r="L39" i="5"/>
  <c r="L40" i="5"/>
  <c r="O36" i="5"/>
  <c r="P36" i="5"/>
  <c r="D37" i="5"/>
  <c r="J37" i="5"/>
  <c r="M37" i="5"/>
  <c r="D38" i="5"/>
  <c r="J38" i="5"/>
  <c r="M38" i="5"/>
  <c r="D39" i="5"/>
  <c r="J39" i="5"/>
  <c r="M39" i="5"/>
  <c r="D40" i="5"/>
  <c r="J40" i="5"/>
  <c r="M40" i="5"/>
  <c r="D41" i="5"/>
  <c r="J41" i="5"/>
  <c r="K41" i="5"/>
  <c r="L41" i="5"/>
  <c r="M41" i="5"/>
  <c r="K42" i="5"/>
  <c r="K43" i="5"/>
  <c r="K44" i="5"/>
  <c r="K45" i="5"/>
  <c r="N41" i="5"/>
  <c r="L42" i="5"/>
  <c r="L43" i="5"/>
  <c r="L44" i="5"/>
  <c r="L45" i="5"/>
  <c r="O41" i="5"/>
  <c r="P41" i="5"/>
  <c r="D42" i="5"/>
  <c r="J42" i="5"/>
  <c r="M42" i="5"/>
  <c r="D43" i="5"/>
  <c r="J43" i="5"/>
  <c r="M43" i="5"/>
  <c r="D44" i="5"/>
  <c r="J44" i="5"/>
  <c r="M44" i="5"/>
  <c r="D45" i="5"/>
  <c r="J45" i="5"/>
  <c r="M45" i="5"/>
  <c r="D46" i="5"/>
  <c r="J46" i="5"/>
  <c r="K46" i="5"/>
  <c r="L46" i="5"/>
  <c r="M46" i="5"/>
  <c r="K47" i="5"/>
  <c r="K48" i="5"/>
  <c r="K49" i="5"/>
  <c r="K50" i="5"/>
  <c r="N46" i="5"/>
  <c r="L47" i="5"/>
  <c r="L48" i="5"/>
  <c r="L49" i="5"/>
  <c r="L50" i="5"/>
  <c r="O46" i="5"/>
  <c r="P46" i="5"/>
  <c r="D47" i="5"/>
  <c r="J47" i="5"/>
  <c r="M47" i="5"/>
  <c r="D48" i="5"/>
  <c r="J48" i="5"/>
  <c r="M48" i="5"/>
  <c r="D49" i="5"/>
  <c r="J49" i="5"/>
  <c r="M49" i="5"/>
  <c r="D50" i="5"/>
  <c r="J50" i="5"/>
  <c r="M50" i="5"/>
  <c r="D51" i="5"/>
  <c r="J51" i="5"/>
  <c r="K51" i="5"/>
  <c r="L51" i="5"/>
  <c r="M51" i="5"/>
  <c r="K52" i="5"/>
  <c r="K53" i="5"/>
  <c r="K54" i="5"/>
  <c r="K55" i="5"/>
  <c r="N51" i="5"/>
  <c r="L52" i="5"/>
  <c r="L53" i="5"/>
  <c r="L54" i="5"/>
  <c r="L55" i="5"/>
  <c r="O51" i="5"/>
  <c r="P51" i="5"/>
  <c r="D52" i="5"/>
  <c r="J52" i="5"/>
  <c r="M52" i="5"/>
  <c r="D53" i="5"/>
  <c r="J53" i="5"/>
  <c r="M53" i="5"/>
  <c r="D54" i="5"/>
  <c r="J54" i="5"/>
  <c r="M54" i="5"/>
  <c r="D55" i="5"/>
  <c r="J55" i="5"/>
  <c r="M55" i="5"/>
  <c r="D56" i="5"/>
  <c r="J56" i="5"/>
  <c r="K56" i="5"/>
  <c r="L56" i="5"/>
  <c r="M56" i="5"/>
  <c r="K57" i="5"/>
  <c r="K58" i="5"/>
  <c r="K59" i="5"/>
  <c r="K60" i="5"/>
  <c r="N56" i="5"/>
  <c r="L57" i="5"/>
  <c r="L58" i="5"/>
  <c r="L59" i="5"/>
  <c r="L60" i="5"/>
  <c r="O56" i="5"/>
  <c r="P56" i="5"/>
  <c r="D57" i="5"/>
  <c r="J57" i="5"/>
  <c r="M57" i="5"/>
  <c r="D58" i="5"/>
  <c r="J58" i="5"/>
  <c r="M58" i="5"/>
  <c r="D59" i="5"/>
  <c r="J59" i="5"/>
  <c r="M59" i="5"/>
  <c r="D60" i="5"/>
  <c r="J60" i="5"/>
  <c r="M60" i="5"/>
  <c r="D61" i="5"/>
  <c r="J61" i="5"/>
  <c r="K61" i="5"/>
  <c r="L61" i="5"/>
  <c r="M61" i="5"/>
  <c r="K62" i="5"/>
  <c r="K63" i="5"/>
  <c r="K64" i="5"/>
  <c r="K65" i="5"/>
  <c r="N61" i="5"/>
  <c r="L62" i="5"/>
  <c r="L63" i="5"/>
  <c r="L64" i="5"/>
  <c r="L65" i="5"/>
  <c r="O61" i="5"/>
  <c r="P61" i="5"/>
  <c r="D62" i="5"/>
  <c r="J62" i="5"/>
  <c r="M62" i="5"/>
  <c r="D63" i="5"/>
  <c r="J63" i="5"/>
  <c r="M63" i="5"/>
  <c r="D64" i="5"/>
  <c r="J64" i="5"/>
  <c r="M64" i="5"/>
  <c r="D65" i="5"/>
  <c r="J65" i="5"/>
  <c r="M65" i="5"/>
  <c r="D66" i="5"/>
  <c r="J66" i="5"/>
  <c r="K66" i="5"/>
  <c r="L66" i="5"/>
  <c r="M66" i="5"/>
  <c r="K67" i="5"/>
  <c r="K68" i="5"/>
  <c r="K69" i="5"/>
  <c r="K70" i="5"/>
  <c r="N66" i="5"/>
  <c r="L67" i="5"/>
  <c r="L68" i="5"/>
  <c r="L69" i="5"/>
  <c r="L70" i="5"/>
  <c r="O66" i="5"/>
  <c r="P66" i="5"/>
  <c r="D67" i="5"/>
  <c r="J67" i="5"/>
  <c r="D68" i="5"/>
  <c r="J68" i="5"/>
  <c r="M68" i="5"/>
  <c r="D69" i="5"/>
  <c r="J69" i="5"/>
  <c r="M69" i="5"/>
  <c r="D70" i="5"/>
  <c r="J70" i="5"/>
  <c r="M70" i="5"/>
  <c r="D71" i="5"/>
  <c r="J71" i="5"/>
  <c r="K71" i="5"/>
  <c r="L71" i="5"/>
  <c r="M71" i="5"/>
  <c r="K72" i="5"/>
  <c r="K73" i="5"/>
  <c r="K74" i="5"/>
  <c r="N71" i="5"/>
  <c r="L72" i="5"/>
  <c r="L73" i="5"/>
  <c r="L74" i="5"/>
  <c r="O71" i="5"/>
  <c r="P71" i="5"/>
  <c r="D72" i="5"/>
  <c r="J72" i="5"/>
  <c r="M72" i="5"/>
  <c r="D73" i="5"/>
  <c r="J73" i="5"/>
  <c r="M73" i="5"/>
  <c r="D74" i="5"/>
  <c r="J74" i="5"/>
  <c r="M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363" i="5"/>
  <c r="D364" i="5"/>
  <c r="D365" i="5"/>
  <c r="D366" i="5"/>
  <c r="D367" i="5"/>
  <c r="D368" i="5"/>
  <c r="D369" i="5"/>
  <c r="D370" i="5"/>
  <c r="D371" i="5"/>
  <c r="D372" i="5"/>
  <c r="D373" i="5"/>
  <c r="D374" i="5"/>
  <c r="D375" i="5"/>
  <c r="D376" i="5"/>
  <c r="D377" i="5"/>
  <c r="D378" i="5"/>
  <c r="D379" i="5"/>
  <c r="D380" i="5"/>
  <c r="D381" i="5"/>
  <c r="D382" i="5"/>
  <c r="D383" i="5"/>
  <c r="D384" i="5"/>
  <c r="D385" i="5"/>
  <c r="D386" i="5"/>
  <c r="D387" i="5"/>
  <c r="D388" i="5"/>
  <c r="D389" i="5"/>
  <c r="D390" i="5"/>
  <c r="D391" i="5"/>
  <c r="D392" i="5"/>
  <c r="D393" i="5"/>
  <c r="D394" i="5"/>
  <c r="D395" i="5"/>
  <c r="D396" i="5"/>
  <c r="D397" i="5"/>
  <c r="D398" i="5"/>
  <c r="D399" i="5"/>
  <c r="D400" i="5"/>
  <c r="D401" i="5"/>
  <c r="D402" i="5"/>
  <c r="D403" i="5"/>
  <c r="D404" i="5"/>
  <c r="D405" i="5"/>
  <c r="D406" i="5"/>
  <c r="D407" i="5"/>
  <c r="D408" i="5"/>
  <c r="D409" i="5"/>
  <c r="D410" i="5"/>
  <c r="D411" i="5"/>
  <c r="D412" i="5"/>
  <c r="D413" i="5"/>
  <c r="D414" i="5"/>
  <c r="D415" i="5"/>
  <c r="D416" i="5"/>
  <c r="D417" i="5"/>
  <c r="D418" i="5"/>
  <c r="D419" i="5"/>
  <c r="D420" i="5"/>
  <c r="D421" i="5"/>
  <c r="D422" i="5"/>
  <c r="D423" i="5"/>
  <c r="D424" i="5"/>
  <c r="D425" i="5"/>
  <c r="D426" i="5"/>
  <c r="D427" i="5"/>
  <c r="D428" i="5"/>
  <c r="D429" i="5"/>
  <c r="D430" i="5"/>
  <c r="D431" i="5"/>
  <c r="D432" i="5"/>
  <c r="D433" i="5"/>
  <c r="D434" i="5"/>
  <c r="D435" i="5"/>
  <c r="D436" i="5"/>
  <c r="D437" i="5"/>
  <c r="D438" i="5"/>
  <c r="D439" i="5"/>
  <c r="D440" i="5"/>
  <c r="D441" i="5"/>
  <c r="D442" i="5"/>
  <c r="D443" i="5"/>
  <c r="D444" i="5"/>
  <c r="D445" i="5"/>
  <c r="D446" i="5"/>
  <c r="D447" i="5"/>
  <c r="D448" i="5"/>
  <c r="D449" i="5"/>
  <c r="D450" i="5"/>
  <c r="D451" i="5"/>
  <c r="D452" i="5"/>
  <c r="D453" i="5"/>
  <c r="D454" i="5"/>
  <c r="D455" i="5"/>
  <c r="D456" i="5"/>
  <c r="D457" i="5"/>
  <c r="D458" i="5"/>
  <c r="D459" i="5"/>
  <c r="D460" i="5"/>
  <c r="D461" i="5"/>
  <c r="D462" i="5"/>
  <c r="D463" i="5"/>
  <c r="D464" i="5"/>
  <c r="D465" i="5"/>
  <c r="D466" i="5"/>
  <c r="D467" i="5"/>
  <c r="D468" i="5"/>
  <c r="D469" i="5"/>
  <c r="D470" i="5"/>
  <c r="D471" i="5"/>
  <c r="D472" i="5"/>
  <c r="D473" i="5"/>
  <c r="D474" i="5"/>
  <c r="D475" i="5"/>
  <c r="D476" i="5"/>
  <c r="D477" i="5"/>
  <c r="D478" i="5"/>
  <c r="D479" i="5"/>
  <c r="D480" i="5"/>
  <c r="D481" i="5"/>
  <c r="D482" i="5"/>
  <c r="D483" i="5"/>
  <c r="D484" i="5"/>
  <c r="D485" i="5"/>
  <c r="D486" i="5"/>
  <c r="D487" i="5"/>
  <c r="D488" i="5"/>
  <c r="D489" i="5"/>
  <c r="D490" i="5"/>
  <c r="D491" i="5"/>
  <c r="D492" i="5"/>
  <c r="D493" i="5"/>
  <c r="D494" i="5"/>
  <c r="D495" i="5"/>
  <c r="D496" i="5"/>
  <c r="D497" i="5"/>
  <c r="D498" i="5"/>
  <c r="D499" i="5"/>
  <c r="D500" i="5"/>
  <c r="D501" i="5"/>
  <c r="D502" i="5"/>
  <c r="D503" i="5"/>
  <c r="D504" i="5"/>
  <c r="D505" i="5"/>
  <c r="D506" i="5"/>
  <c r="D507" i="5"/>
  <c r="D508" i="5"/>
  <c r="D509" i="5"/>
  <c r="D510" i="5"/>
  <c r="D511" i="5"/>
  <c r="D512" i="5"/>
  <c r="D513" i="5"/>
  <c r="D514" i="5"/>
  <c r="D515" i="5"/>
  <c r="D516" i="5"/>
  <c r="D517" i="5"/>
  <c r="D518" i="5"/>
  <c r="D519" i="5"/>
  <c r="D520" i="5"/>
  <c r="D521" i="5"/>
  <c r="D522" i="5"/>
  <c r="D523" i="5"/>
  <c r="D524" i="5"/>
  <c r="D525" i="5"/>
  <c r="D526" i="5"/>
  <c r="D527" i="5"/>
  <c r="D528" i="5"/>
  <c r="D529" i="5"/>
  <c r="D530" i="5"/>
  <c r="D531" i="5"/>
  <c r="D532" i="5"/>
  <c r="D533" i="5"/>
  <c r="D534" i="5"/>
  <c r="D535" i="5"/>
  <c r="D536" i="5"/>
  <c r="D537" i="5"/>
  <c r="D538" i="5"/>
  <c r="D539" i="5"/>
  <c r="D540" i="5"/>
  <c r="D541" i="5"/>
  <c r="D542" i="5"/>
  <c r="D543" i="5"/>
  <c r="D544" i="5"/>
  <c r="D545" i="5"/>
  <c r="D546" i="5"/>
  <c r="D547" i="5"/>
  <c r="D548" i="5"/>
  <c r="D549" i="5"/>
  <c r="D550" i="5"/>
  <c r="D551" i="5"/>
  <c r="D552" i="5"/>
  <c r="D553" i="5"/>
  <c r="D554" i="5"/>
  <c r="D555" i="5"/>
  <c r="D556" i="5"/>
  <c r="D557" i="5"/>
  <c r="D558" i="5"/>
  <c r="D559" i="5"/>
  <c r="D560" i="5"/>
  <c r="D561" i="5"/>
  <c r="D562" i="5"/>
  <c r="D563" i="5"/>
  <c r="D564" i="5"/>
  <c r="D565" i="5"/>
  <c r="D566" i="5"/>
  <c r="D567" i="5"/>
  <c r="D568" i="5"/>
  <c r="D569" i="5"/>
  <c r="D570" i="5"/>
  <c r="D571" i="5"/>
  <c r="D572" i="5"/>
  <c r="D573" i="5"/>
  <c r="D574" i="5"/>
  <c r="D575" i="5"/>
  <c r="D576" i="5"/>
  <c r="D577" i="5"/>
  <c r="D578" i="5"/>
  <c r="D579" i="5"/>
  <c r="D580" i="5"/>
  <c r="D581" i="5"/>
  <c r="D582" i="5"/>
  <c r="D583" i="5"/>
  <c r="D584" i="5"/>
  <c r="D585" i="5"/>
  <c r="D586" i="5"/>
  <c r="D587" i="5"/>
  <c r="D588" i="5"/>
  <c r="D589" i="5"/>
  <c r="D590" i="5"/>
  <c r="D591" i="5"/>
  <c r="D592" i="5"/>
  <c r="D593" i="5"/>
  <c r="D594" i="5"/>
  <c r="D595" i="5"/>
  <c r="D596" i="5"/>
  <c r="D597" i="5"/>
  <c r="D598" i="5"/>
  <c r="D599" i="5"/>
  <c r="D600" i="5"/>
  <c r="D601" i="5"/>
  <c r="D602" i="5"/>
  <c r="D603" i="5"/>
  <c r="D604" i="5"/>
  <c r="D605" i="5"/>
  <c r="D606" i="5"/>
  <c r="D607" i="5"/>
  <c r="D608" i="5"/>
  <c r="D609" i="5"/>
  <c r="D610" i="5"/>
  <c r="D611" i="5"/>
  <c r="D612" i="5"/>
  <c r="D613" i="5"/>
  <c r="D614" i="5"/>
  <c r="D615" i="5"/>
  <c r="D616" i="5"/>
  <c r="D617" i="5"/>
  <c r="D618" i="5"/>
  <c r="D619" i="5"/>
  <c r="D620" i="5"/>
  <c r="D621" i="5"/>
  <c r="D622" i="5"/>
  <c r="D623" i="5"/>
  <c r="D624" i="5"/>
  <c r="D625" i="5"/>
  <c r="D626" i="5"/>
  <c r="D627" i="5"/>
  <c r="D628" i="5"/>
  <c r="D629" i="5"/>
  <c r="D630" i="5"/>
  <c r="D631" i="5"/>
  <c r="D632" i="5"/>
  <c r="D633" i="5"/>
  <c r="D634" i="5"/>
  <c r="D635" i="5"/>
  <c r="D636" i="5"/>
  <c r="D637" i="5"/>
  <c r="D638" i="5"/>
  <c r="D639" i="5"/>
  <c r="D640" i="5"/>
  <c r="D641" i="5"/>
  <c r="D642" i="5"/>
  <c r="D643" i="5"/>
  <c r="D644" i="5"/>
  <c r="D645" i="5"/>
  <c r="D646" i="5"/>
  <c r="D647" i="5"/>
  <c r="D648" i="5"/>
  <c r="D649" i="5"/>
  <c r="D650" i="5"/>
  <c r="D651" i="5"/>
  <c r="D652" i="5"/>
  <c r="D653" i="5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E86" i="1"/>
  <c r="G86" i="1"/>
  <c r="I86" i="1"/>
  <c r="C86" i="1"/>
  <c r="E85" i="1"/>
  <c r="G85" i="1"/>
  <c r="I85" i="1"/>
  <c r="C85" i="1"/>
  <c r="E84" i="1"/>
  <c r="G84" i="1"/>
  <c r="I84" i="1"/>
  <c r="C84" i="1"/>
  <c r="E83" i="1"/>
  <c r="G83" i="1"/>
  <c r="I83" i="1"/>
  <c r="C83" i="1"/>
  <c r="E82" i="1"/>
  <c r="G82" i="1"/>
  <c r="I82" i="1"/>
  <c r="C82" i="1"/>
  <c r="E81" i="1"/>
  <c r="G81" i="1"/>
  <c r="I81" i="1"/>
  <c r="C81" i="1"/>
  <c r="E80" i="1"/>
  <c r="G80" i="1"/>
  <c r="I80" i="1"/>
  <c r="C80" i="1"/>
  <c r="E79" i="1"/>
  <c r="G79" i="1"/>
  <c r="I79" i="1"/>
  <c r="C79" i="1"/>
  <c r="E78" i="1"/>
  <c r="G78" i="1"/>
  <c r="I78" i="1"/>
  <c r="C78" i="1"/>
  <c r="E77" i="1"/>
  <c r="G77" i="1"/>
  <c r="I77" i="1"/>
  <c r="C77" i="1"/>
  <c r="E76" i="1"/>
  <c r="G76" i="1"/>
  <c r="I76" i="1"/>
  <c r="C76" i="1"/>
  <c r="E75" i="1"/>
  <c r="G75" i="1"/>
  <c r="I75" i="1"/>
  <c r="C75" i="1"/>
  <c r="E74" i="1"/>
  <c r="G74" i="1"/>
  <c r="I74" i="1"/>
  <c r="C74" i="1"/>
  <c r="E73" i="1"/>
  <c r="G73" i="1"/>
  <c r="I73" i="1"/>
  <c r="C73" i="1"/>
  <c r="E72" i="1"/>
  <c r="G72" i="1"/>
  <c r="I72" i="1"/>
  <c r="C72" i="1"/>
  <c r="E71" i="1"/>
  <c r="G71" i="1"/>
  <c r="I71" i="1"/>
  <c r="C71" i="1"/>
  <c r="E70" i="1"/>
  <c r="G70" i="1"/>
  <c r="I70" i="1"/>
  <c r="C70" i="1"/>
  <c r="E69" i="1"/>
  <c r="G69" i="1"/>
  <c r="I69" i="1"/>
  <c r="C69" i="1"/>
  <c r="E68" i="1"/>
  <c r="G68" i="1"/>
  <c r="I68" i="1"/>
  <c r="C68" i="1"/>
  <c r="E67" i="1"/>
  <c r="G67" i="1"/>
  <c r="I67" i="1"/>
  <c r="C67" i="1"/>
  <c r="E66" i="1"/>
  <c r="G66" i="1"/>
  <c r="I66" i="1"/>
  <c r="C66" i="1"/>
  <c r="E65" i="1"/>
  <c r="G65" i="1"/>
  <c r="I65" i="1"/>
  <c r="C65" i="1"/>
  <c r="E64" i="1"/>
  <c r="G64" i="1"/>
  <c r="I64" i="1"/>
  <c r="C64" i="1"/>
  <c r="E63" i="1"/>
  <c r="G63" i="1"/>
  <c r="I63" i="1"/>
  <c r="C63" i="1"/>
  <c r="E62" i="1"/>
  <c r="G62" i="1"/>
  <c r="I62" i="1"/>
  <c r="C62" i="1"/>
  <c r="E61" i="1"/>
  <c r="G61" i="1"/>
  <c r="I61" i="1"/>
  <c r="C61" i="1"/>
  <c r="E60" i="1"/>
  <c r="G60" i="1"/>
  <c r="I60" i="1"/>
  <c r="C60" i="1"/>
  <c r="E59" i="1"/>
  <c r="G59" i="1"/>
  <c r="I59" i="1"/>
  <c r="C59" i="1"/>
  <c r="E58" i="1"/>
  <c r="G58" i="1"/>
  <c r="I58" i="1"/>
  <c r="C58" i="1"/>
  <c r="E57" i="1"/>
  <c r="G57" i="1"/>
  <c r="I57" i="1"/>
  <c r="C57" i="1"/>
  <c r="E56" i="1"/>
  <c r="G56" i="1"/>
  <c r="I56" i="1"/>
  <c r="C56" i="1"/>
  <c r="E55" i="1"/>
  <c r="G55" i="1"/>
  <c r="I55" i="1"/>
  <c r="C55" i="1"/>
  <c r="E54" i="1"/>
  <c r="G54" i="1"/>
  <c r="I54" i="1"/>
  <c r="C54" i="1"/>
  <c r="E53" i="1"/>
  <c r="G53" i="1"/>
  <c r="I53" i="1"/>
  <c r="C53" i="1"/>
  <c r="E52" i="1"/>
  <c r="G52" i="1"/>
  <c r="I52" i="1"/>
  <c r="C52" i="1"/>
  <c r="E51" i="1"/>
  <c r="G51" i="1"/>
  <c r="I51" i="1"/>
  <c r="C51" i="1"/>
  <c r="E50" i="1"/>
  <c r="G50" i="1"/>
  <c r="I50" i="1"/>
  <c r="C50" i="1"/>
  <c r="E49" i="1"/>
  <c r="G49" i="1"/>
  <c r="I49" i="1"/>
  <c r="C49" i="1"/>
  <c r="E48" i="1"/>
  <c r="G48" i="1"/>
  <c r="I48" i="1"/>
  <c r="C48" i="1"/>
  <c r="E47" i="1"/>
  <c r="G47" i="1"/>
  <c r="I47" i="1"/>
  <c r="C47" i="1"/>
  <c r="E46" i="1"/>
  <c r="G46" i="1"/>
  <c r="I46" i="1"/>
  <c r="C46" i="1"/>
  <c r="E45" i="1"/>
  <c r="G45" i="1"/>
  <c r="I45" i="1"/>
  <c r="C45" i="1"/>
  <c r="E44" i="1"/>
  <c r="G44" i="1"/>
  <c r="I44" i="1"/>
  <c r="C44" i="1"/>
  <c r="E43" i="1"/>
  <c r="G43" i="1"/>
  <c r="I43" i="1"/>
  <c r="C43" i="1"/>
  <c r="E42" i="1"/>
  <c r="G42" i="1"/>
  <c r="I42" i="1"/>
  <c r="C42" i="1"/>
  <c r="E41" i="1"/>
  <c r="G41" i="1"/>
  <c r="I41" i="1"/>
  <c r="C41" i="1"/>
  <c r="E40" i="1"/>
  <c r="G40" i="1"/>
  <c r="I40" i="1"/>
  <c r="C40" i="1"/>
  <c r="E39" i="1"/>
  <c r="G39" i="1"/>
  <c r="I39" i="1"/>
  <c r="C39" i="1"/>
  <c r="E38" i="1"/>
  <c r="G38" i="1"/>
  <c r="I38" i="1"/>
  <c r="C38" i="1"/>
  <c r="E37" i="1"/>
  <c r="G37" i="1"/>
  <c r="I37" i="1"/>
  <c r="C37" i="1"/>
  <c r="E36" i="1"/>
  <c r="G36" i="1"/>
  <c r="I36" i="1"/>
  <c r="C36" i="1"/>
  <c r="E35" i="1"/>
  <c r="G35" i="1"/>
  <c r="I35" i="1"/>
  <c r="C35" i="1"/>
  <c r="E34" i="1"/>
  <c r="G34" i="1"/>
  <c r="I34" i="1"/>
  <c r="C34" i="1"/>
  <c r="E33" i="1"/>
  <c r="G33" i="1"/>
  <c r="I33" i="1"/>
  <c r="C33" i="1"/>
  <c r="E32" i="1"/>
  <c r="G32" i="1"/>
  <c r="I32" i="1"/>
  <c r="C32" i="1"/>
  <c r="E31" i="1"/>
  <c r="G31" i="1"/>
  <c r="I31" i="1"/>
  <c r="C31" i="1"/>
  <c r="E30" i="1"/>
  <c r="G30" i="1"/>
  <c r="I30" i="1"/>
  <c r="C30" i="1"/>
  <c r="E29" i="1"/>
  <c r="G29" i="1"/>
  <c r="I29" i="1"/>
  <c r="C29" i="1"/>
  <c r="E28" i="1"/>
  <c r="G28" i="1"/>
  <c r="I28" i="1"/>
  <c r="C28" i="1"/>
  <c r="E27" i="1"/>
  <c r="G27" i="1"/>
  <c r="I27" i="1"/>
  <c r="C27" i="1"/>
  <c r="E26" i="1"/>
  <c r="G26" i="1"/>
  <c r="I26" i="1"/>
  <c r="C26" i="1"/>
  <c r="E25" i="1"/>
  <c r="G25" i="1"/>
  <c r="I25" i="1"/>
  <c r="C25" i="1"/>
  <c r="E24" i="1"/>
  <c r="G24" i="1"/>
  <c r="I24" i="1"/>
  <c r="C24" i="1"/>
  <c r="E23" i="1"/>
  <c r="G23" i="1"/>
  <c r="I23" i="1"/>
  <c r="C23" i="1"/>
  <c r="E22" i="1"/>
  <c r="G22" i="1"/>
  <c r="I22" i="1"/>
  <c r="C22" i="1"/>
  <c r="E21" i="1"/>
  <c r="G21" i="1"/>
  <c r="I21" i="1"/>
  <c r="C21" i="1"/>
  <c r="E20" i="1"/>
  <c r="G20" i="1"/>
  <c r="I20" i="1"/>
  <c r="C20" i="1"/>
  <c r="E19" i="1"/>
  <c r="G19" i="1"/>
  <c r="I19" i="1"/>
  <c r="C19" i="1"/>
  <c r="E18" i="1"/>
  <c r="G18" i="1"/>
  <c r="I18" i="1"/>
  <c r="C18" i="1"/>
  <c r="E17" i="1"/>
  <c r="G17" i="1"/>
  <c r="I17" i="1"/>
  <c r="C17" i="1"/>
  <c r="E16" i="1"/>
  <c r="G16" i="1"/>
  <c r="I16" i="1"/>
  <c r="C16" i="1"/>
  <c r="E15" i="1"/>
  <c r="G15" i="1"/>
  <c r="I15" i="1"/>
  <c r="C15" i="1"/>
  <c r="E14" i="1"/>
  <c r="G14" i="1"/>
  <c r="I14" i="1"/>
  <c r="C14" i="1"/>
  <c r="E13" i="1"/>
  <c r="G13" i="1"/>
  <c r="I13" i="1"/>
  <c r="C13" i="1"/>
  <c r="E12" i="1"/>
  <c r="G12" i="1"/>
  <c r="I12" i="1"/>
  <c r="C12" i="1"/>
  <c r="E11" i="1"/>
  <c r="G11" i="1"/>
  <c r="I11" i="1"/>
  <c r="C11" i="1"/>
  <c r="E10" i="1"/>
  <c r="G10" i="1"/>
  <c r="I10" i="1"/>
  <c r="C10" i="1"/>
  <c r="E9" i="1"/>
  <c r="G9" i="1"/>
  <c r="I9" i="1"/>
  <c r="C9" i="1"/>
  <c r="E8" i="1"/>
  <c r="G8" i="1"/>
  <c r="I8" i="1"/>
  <c r="C8" i="1"/>
  <c r="E7" i="1"/>
  <c r="G7" i="1"/>
  <c r="I7" i="1"/>
  <c r="C7" i="1"/>
  <c r="E6" i="1"/>
  <c r="G6" i="1"/>
  <c r="I6" i="1"/>
  <c r="C6" i="1"/>
  <c r="E5" i="1"/>
  <c r="G5" i="1"/>
  <c r="I5" i="1"/>
  <c r="C5" i="1"/>
  <c r="E4" i="1"/>
  <c r="G4" i="1"/>
  <c r="I4" i="1"/>
  <c r="C4" i="1"/>
  <c r="G3" i="1"/>
  <c r="I3" i="1"/>
  <c r="C3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44" i="1"/>
  <c r="J43" i="1"/>
  <c r="J42" i="1"/>
  <c r="J41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39" i="1"/>
  <c r="D40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" i="1"/>
  <c r="J38" i="1"/>
  <c r="J39" i="1"/>
  <c r="J33" i="1"/>
  <c r="J34" i="1"/>
  <c r="J28" i="1"/>
  <c r="J29" i="1"/>
  <c r="J19" i="1"/>
  <c r="J20" i="1"/>
  <c r="J16" i="1"/>
  <c r="J17" i="1"/>
  <c r="J8" i="1"/>
  <c r="J9" i="1"/>
  <c r="J40" i="1"/>
  <c r="J32" i="1"/>
  <c r="J26" i="1"/>
  <c r="J27" i="1"/>
  <c r="J37" i="1"/>
  <c r="J30" i="1"/>
  <c r="J31" i="1"/>
  <c r="J21" i="1"/>
  <c r="J36" i="1"/>
  <c r="J4" i="1"/>
  <c r="J5" i="1"/>
  <c r="J6" i="1"/>
  <c r="J7" i="1"/>
  <c r="J10" i="1"/>
  <c r="J11" i="1"/>
  <c r="J12" i="1"/>
  <c r="J13" i="1"/>
  <c r="J14" i="1"/>
  <c r="J15" i="1"/>
  <c r="J18" i="1"/>
  <c r="J22" i="1"/>
  <c r="J23" i="1"/>
  <c r="J24" i="1"/>
  <c r="J25" i="1"/>
  <c r="J35" i="1"/>
  <c r="J3" i="1"/>
</calcChain>
</file>

<file path=xl/connections.xml><?xml version="1.0" encoding="utf-8"?>
<connections xmlns="http://schemas.openxmlformats.org/spreadsheetml/2006/main">
  <connection id="1" name="data09" type="6" refreshedVersion="0" background="1" saveData="1">
    <textPr fileType="mac" sourceFile="/Users/annafeng/Desktop/agassiz a77/data09.txt">
      <textFields>
        <textField/>
      </textFields>
    </textPr>
  </connection>
  <connection id="2" name="den-dr09" type="6" refreshedVersion="0" background="1" saveData="1">
    <textPr fileType="mac" sourceFile="/Users/annafeng/Desktop/agassiz a77/den-dr09.txt">
      <textFields>
        <textField/>
      </textFields>
    </textPr>
  </connection>
  <connection id="3" name="DICEDEN9" type="6" refreshedVersion="0" background="1" saveData="1">
    <textPr fileType="mac" sourceFile="/Users/annafeng/Desktop/agassiz a77/DICEDEN9.txt">
      <textFields>
        <textField/>
      </textFields>
    </textPr>
  </connection>
  <connection id="4" name="DRDEN09" type="6" refreshedVersion="0" background="1" saveData="1">
    <textPr fileType="mac" sourceFile="/Users/annafeng/Desktop/agassiz a77/DRDEN09.TXT">
      <textFields>
        <textField/>
      </textFields>
    </textPr>
  </connection>
  <connection id="5" name="DRDI09" type="6" refreshedVersion="0" background="1" saveData="1">
    <textPr fileType="mac" sourceFile="/Users/annafeng/Desktop/agassiz a77/DRDI09.TXT">
      <textFields>
        <textField/>
      </textFields>
    </textPr>
  </connection>
  <connection id="6" name="FIXED-dens" type="6" refreshedVersion="0" background="1" saveData="1">
    <textPr fileType="mac" sourceFile="/Users/annafeng/Desktop/agassiz a77/FIXED-dens.TXT">
      <textFields>
        <textField/>
      </textFields>
    </textPr>
  </connection>
  <connection id="7" name="log09" type="6" refreshedVersion="0" background="1" saveData="1">
    <textPr fileType="mac" sourceFile="/Users/annafeng/Desktop/agassiz a77/log09.txt" tab="0">
      <textFields>
        <textField/>
      </textFields>
    </textPr>
  </connection>
  <connection id="8" name="PAIRSBEI" type="6" refreshedVersion="0" background="1" saveData="1">
    <textPr fileType="mac" sourceFile="/Users/annafeng/Desktop/agassiz a77/PAIRSBEI.TXT">
      <textFields>
        <textField/>
      </textFields>
    </textPr>
  </connection>
  <connection id="9" name="PC5-09" type="6" refreshedVersion="0" background="1" saveData="1">
    <textPr fileType="mac" sourceFile="/Users/annafeng/Desktop/agassiz a77/PC5-09.TXT">
      <textFields>
        <textField/>
      </textFields>
    </textPr>
  </connection>
  <connection id="10" name="PC5B-09" type="6" refreshedVersion="0" background="1" saveData="1">
    <textPr fileType="mac" sourceFile="/Users/annafeng/Desktop/agassiz a77/PC5B-09.TXT">
      <textFields>
        <textField/>
      </textFields>
    </textPr>
  </connection>
  <connection id="11" name="PCPAIR09" type="6" refreshedVersion="0" background="1" saveData="1">
    <textPr fileType="mac" sourceFile="/Users/annafeng/Desktop/agassiz a77/PCPAIR09.TXT">
      <textFields>
        <textField/>
      </textFields>
    </textPr>
  </connection>
  <connection id="12" name="PCZI09" type="6" refreshedVersion="0" background="1" saveData="1">
    <textPr fileType="mac" sourceFile="/Users/annafeng/Desktop/agassiz a77/PCZI09.TXT">
      <textFields>
        <textField/>
      </textFields>
    </textPr>
  </connection>
</connections>
</file>

<file path=xl/sharedStrings.xml><?xml version="1.0" encoding="utf-8"?>
<sst xmlns="http://schemas.openxmlformats.org/spreadsheetml/2006/main" count="781" uniqueCount="745">
  <si>
    <t>Depth (cm)</t>
  </si>
  <si>
    <t>Mid depth (cm)</t>
  </si>
  <si>
    <t>Length (cm)</t>
  </si>
  <si>
    <t>Chunk dropped</t>
  </si>
  <si>
    <t>Volume (m^3)</t>
  </si>
  <si>
    <t>Weight (g) (incl tray)</t>
  </si>
  <si>
    <t>Weight (kg excl tray)</t>
  </si>
  <si>
    <t>Density (kg/m^3)</t>
  </si>
  <si>
    <t>*</t>
  </si>
  <si>
    <t>Post Bomb Accumulation</t>
  </si>
  <si>
    <t>Accumulation rate (kg/m^2/yr)</t>
  </si>
  <si>
    <t>Density (g/ml)</t>
  </si>
  <si>
    <t>Start</t>
  </si>
  <si>
    <t>End</t>
  </si>
  <si>
    <t>W 50-52</t>
  </si>
  <si>
    <t>W 48-50</t>
  </si>
  <si>
    <t>W 46-48</t>
  </si>
  <si>
    <t>W 44-46</t>
  </si>
  <si>
    <t>W 42-44</t>
  </si>
  <si>
    <t>W 40-42</t>
  </si>
  <si>
    <t>W 38-40</t>
  </si>
  <si>
    <t>W 36-38</t>
  </si>
  <si>
    <t>W 32-34</t>
  </si>
  <si>
    <t>W 30-32</t>
  </si>
  <si>
    <t>W 28-30</t>
  </si>
  <si>
    <t>W 26-28</t>
  </si>
  <si>
    <t>W 24-26</t>
  </si>
  <si>
    <t>W 22-24</t>
  </si>
  <si>
    <t>W 20-22</t>
  </si>
  <si>
    <t>W 18-20</t>
  </si>
  <si>
    <t>W 16-18</t>
  </si>
  <si>
    <t>W 14-16</t>
  </si>
  <si>
    <t>W 12-14</t>
  </si>
  <si>
    <t>w 10-12-Avg</t>
  </si>
  <si>
    <t>w 08-10-Avg</t>
  </si>
  <si>
    <t>w 06-8-Avg</t>
  </si>
  <si>
    <t>w 04-6-Avg</t>
  </si>
  <si>
    <t>w 02-4-Avg</t>
  </si>
  <si>
    <t>w 0-2-Avg</t>
  </si>
  <si>
    <t>u 64-66-Avg</t>
  </si>
  <si>
    <t>u 62-64-Avg</t>
  </si>
  <si>
    <t>u 60-62-Avg</t>
  </si>
  <si>
    <t>u 58-60-Avg</t>
  </si>
  <si>
    <t>u 56-58-Avg</t>
  </si>
  <si>
    <t>u 54-56-Avg</t>
  </si>
  <si>
    <t>u 52-54-Avg</t>
  </si>
  <si>
    <t>u 50-52-Avg</t>
  </si>
  <si>
    <t>u 48-50-Avg</t>
  </si>
  <si>
    <t>u 46-48-Avg</t>
  </si>
  <si>
    <t>u 44-46-Avg</t>
  </si>
  <si>
    <t>u 42-44-Avg</t>
  </si>
  <si>
    <t>u 40-42-Avg</t>
  </si>
  <si>
    <t>u 38-40-Avg</t>
  </si>
  <si>
    <t>u 36-38-Avg</t>
  </si>
  <si>
    <t>u 34-36-Avg</t>
  </si>
  <si>
    <t>u 32-34-Avg</t>
  </si>
  <si>
    <t>u 30-32-Avg</t>
  </si>
  <si>
    <t>u 28-30-Avg</t>
  </si>
  <si>
    <t>u 26-28-Avg</t>
  </si>
  <si>
    <t>u 24-26-Avg</t>
  </si>
  <si>
    <t>u 22-24-Avg</t>
  </si>
  <si>
    <t>u 20-22-Avg</t>
  </si>
  <si>
    <t>U 18-20</t>
  </si>
  <si>
    <t>U 16-18</t>
  </si>
  <si>
    <t>U 14-16</t>
  </si>
  <si>
    <t>U 12-14</t>
  </si>
  <si>
    <t>U 10-12</t>
  </si>
  <si>
    <t>U 08-10</t>
  </si>
  <si>
    <t>U 06-8</t>
  </si>
  <si>
    <t>U 04-6</t>
  </si>
  <si>
    <t>U 02-4</t>
  </si>
  <si>
    <t>U 0-2</t>
  </si>
  <si>
    <t>T 59-61</t>
  </si>
  <si>
    <t>T 57-59</t>
  </si>
  <si>
    <t>T 55-57</t>
  </si>
  <si>
    <t>T 53-55 (1)</t>
  </si>
  <si>
    <t>T 51-53</t>
  </si>
  <si>
    <t>T 49-51</t>
  </si>
  <si>
    <t>T 47-49</t>
  </si>
  <si>
    <t>T 45-47</t>
  </si>
  <si>
    <t>T 43-45</t>
  </si>
  <si>
    <t>T 41-43</t>
  </si>
  <si>
    <t>T 39-41</t>
  </si>
  <si>
    <t>T 37-39</t>
  </si>
  <si>
    <t>T 35-37</t>
  </si>
  <si>
    <t>T 33-35</t>
  </si>
  <si>
    <t>T 31-33</t>
  </si>
  <si>
    <t>T 29-31</t>
  </si>
  <si>
    <t>T 27-29</t>
  </si>
  <si>
    <t>T 25-27</t>
  </si>
  <si>
    <t>T 23-25</t>
  </si>
  <si>
    <t>T 21-23</t>
  </si>
  <si>
    <t>T 19-21</t>
  </si>
  <si>
    <t>T 17-19</t>
  </si>
  <si>
    <t>T 15-17</t>
  </si>
  <si>
    <t>t 12-14-Avg</t>
  </si>
  <si>
    <t>t 10-12-Avg</t>
  </si>
  <si>
    <t>t 08-10-Avg</t>
  </si>
  <si>
    <t>t 06-8-Avg</t>
  </si>
  <si>
    <t>t 04-6-Avg</t>
  </si>
  <si>
    <t>t 02-4-Avg</t>
  </si>
  <si>
    <t>t 0-2-Avg</t>
  </si>
  <si>
    <t>S 71-73</t>
  </si>
  <si>
    <t>S 69-71</t>
  </si>
  <si>
    <t>S 67-69</t>
  </si>
  <si>
    <t>S 65-67</t>
  </si>
  <si>
    <t>S 63-65</t>
  </si>
  <si>
    <t>S 61-63</t>
  </si>
  <si>
    <t>S 59-61</t>
  </si>
  <si>
    <t>S 57-59</t>
  </si>
  <si>
    <t>S 55-57</t>
  </si>
  <si>
    <t>S 53-55</t>
  </si>
  <si>
    <t>S 51-53</t>
  </si>
  <si>
    <t>S 49-51</t>
  </si>
  <si>
    <t>S 47-49</t>
  </si>
  <si>
    <t>S 45-47</t>
  </si>
  <si>
    <t>S 43-45</t>
  </si>
  <si>
    <t>S 41-43</t>
  </si>
  <si>
    <t>S 39-41</t>
  </si>
  <si>
    <t>S 37-39</t>
  </si>
  <si>
    <t>S 35-37</t>
  </si>
  <si>
    <t>S 33-35</t>
  </si>
  <si>
    <t>S 31-33</t>
  </si>
  <si>
    <t>S 29-31</t>
  </si>
  <si>
    <t>S 27-29</t>
  </si>
  <si>
    <t>S 25-27</t>
  </si>
  <si>
    <t>s 22-24-Avg</t>
  </si>
  <si>
    <t>s 20-22-Avg</t>
  </si>
  <si>
    <t>S 18-20</t>
  </si>
  <si>
    <t>S 16-18</t>
  </si>
  <si>
    <t>S 14-16</t>
  </si>
  <si>
    <t>S 12-14</t>
  </si>
  <si>
    <t>S 10-12</t>
  </si>
  <si>
    <t>s 08-10-Avg</t>
  </si>
  <si>
    <t>s 06-08-Avg</t>
  </si>
  <si>
    <t>s 04-06-Avg</t>
  </si>
  <si>
    <t>s 02-04-Avg</t>
  </si>
  <si>
    <t>s 0-2-Avg</t>
  </si>
  <si>
    <t>R 87-89</t>
  </si>
  <si>
    <t>R 85-87</t>
  </si>
  <si>
    <t>R 83-85</t>
  </si>
  <si>
    <t>R 81-83</t>
  </si>
  <si>
    <t>R 79-81</t>
  </si>
  <si>
    <t>R 77-79</t>
  </si>
  <si>
    <t>R 75-77</t>
  </si>
  <si>
    <t>R 73-75</t>
  </si>
  <si>
    <t>R 71-73</t>
  </si>
  <si>
    <t>R 69-71</t>
  </si>
  <si>
    <t>R 67-69</t>
  </si>
  <si>
    <t>R 65-67</t>
  </si>
  <si>
    <t>R 63-65</t>
  </si>
  <si>
    <t>R 61-63</t>
  </si>
  <si>
    <t>R 59-61</t>
  </si>
  <si>
    <t>R 57-59</t>
  </si>
  <si>
    <t>R 55-57</t>
  </si>
  <si>
    <t>R 51-53</t>
  </si>
  <si>
    <t>R 49-51</t>
  </si>
  <si>
    <t>R 47-49</t>
  </si>
  <si>
    <t>R 45-47</t>
  </si>
  <si>
    <t>R 43-45</t>
  </si>
  <si>
    <t>R 41-43</t>
  </si>
  <si>
    <t>R 39-41</t>
  </si>
  <si>
    <t>r 34-36-Avg</t>
  </si>
  <si>
    <t>R 32-34</t>
  </si>
  <si>
    <t>R 30-32</t>
  </si>
  <si>
    <t>R 28-30</t>
  </si>
  <si>
    <t>R 26-28</t>
  </si>
  <si>
    <t>R 24-26</t>
  </si>
  <si>
    <t>R 22-24</t>
  </si>
  <si>
    <t>R 20-22</t>
  </si>
  <si>
    <t>R 18-20</t>
  </si>
  <si>
    <t>R 16-18</t>
  </si>
  <si>
    <t>R 14-16</t>
  </si>
  <si>
    <t>R 12-14</t>
  </si>
  <si>
    <t>R 10-12</t>
  </si>
  <si>
    <t>R 08-10</t>
  </si>
  <si>
    <t>R 06-8</t>
  </si>
  <si>
    <t>R 04-6</t>
  </si>
  <si>
    <t>R 02-4</t>
  </si>
  <si>
    <t>R 0-2</t>
  </si>
  <si>
    <t>Q 57-59</t>
  </si>
  <si>
    <t>Q 55-57</t>
  </si>
  <si>
    <t>Q 53-55</t>
  </si>
  <si>
    <t>Q 51-53</t>
  </si>
  <si>
    <t>Q 49-51</t>
  </si>
  <si>
    <t>Q 47-49</t>
  </si>
  <si>
    <t>Q 45-47</t>
  </si>
  <si>
    <t>Q 43-45</t>
  </si>
  <si>
    <t>Q 41-43</t>
  </si>
  <si>
    <t>Q 39-41</t>
  </si>
  <si>
    <t>Q 37-39</t>
  </si>
  <si>
    <t>Q 35-37</t>
  </si>
  <si>
    <t>Q 33-35</t>
  </si>
  <si>
    <t>Q 31-33</t>
  </si>
  <si>
    <t>Q 29-31</t>
  </si>
  <si>
    <t>Q 27-29</t>
  </si>
  <si>
    <t>Q 25-27</t>
  </si>
  <si>
    <t>Q 23-25</t>
  </si>
  <si>
    <t>Q 21-23</t>
  </si>
  <si>
    <t>Q 19-21</t>
  </si>
  <si>
    <t>Q 17-19</t>
  </si>
  <si>
    <t>Q 15-17</t>
  </si>
  <si>
    <t>Q 12-14</t>
  </si>
  <si>
    <t>Q 10-12</t>
  </si>
  <si>
    <t>Q 08-10</t>
  </si>
  <si>
    <t>Q 06-8</t>
  </si>
  <si>
    <t>Q 04-6</t>
  </si>
  <si>
    <t>Q 02-4</t>
  </si>
  <si>
    <t>Q 0-2</t>
  </si>
  <si>
    <t>p 79-81-Avg</t>
  </si>
  <si>
    <t>p 67-69-Avg</t>
  </si>
  <si>
    <t>p 65-67-Avg</t>
  </si>
  <si>
    <t>p 63-65-Avg</t>
  </si>
  <si>
    <t>P 61-63</t>
  </si>
  <si>
    <t>p 59-61-Avg</t>
  </si>
  <si>
    <t>p 57-59-Avg</t>
  </si>
  <si>
    <t>P 55-57</t>
  </si>
  <si>
    <t>p 53-55</t>
  </si>
  <si>
    <t>P 51-53</t>
  </si>
  <si>
    <t>p 49-51-Avg</t>
  </si>
  <si>
    <t>P 47-49</t>
  </si>
  <si>
    <t>p 45-47-Avg</t>
  </si>
  <si>
    <t>p 43-45-Avg</t>
  </si>
  <si>
    <t>p 41-43-Avg</t>
  </si>
  <si>
    <t>p 39-41-Avg</t>
  </si>
  <si>
    <t>P 37-39</t>
  </si>
  <si>
    <t>p 35-37-Avg</t>
  </si>
  <si>
    <t>P 33-35</t>
  </si>
  <si>
    <t>p 31-33-Avg</t>
  </si>
  <si>
    <t>p 28-30-Avg</t>
  </si>
  <si>
    <t>p 26-28-Avg</t>
  </si>
  <si>
    <t>p 24-26-Avg</t>
  </si>
  <si>
    <t>p 22-24-Avg</t>
  </si>
  <si>
    <t>p 20-22-Avg</t>
  </si>
  <si>
    <t>p 18-20-Avg</t>
  </si>
  <si>
    <t>p 16-18-Avg</t>
  </si>
  <si>
    <t>p 14-16-Avg</t>
  </si>
  <si>
    <t>p 12-14-Avg</t>
  </si>
  <si>
    <t>p 10-12d-Avg</t>
  </si>
  <si>
    <t>p 10-12-Avg</t>
  </si>
  <si>
    <t>p 08-10-Avg</t>
  </si>
  <si>
    <t>p 06-8-Avg</t>
  </si>
  <si>
    <t>p 04-6-Avg</t>
  </si>
  <si>
    <t>p 02-4-Avg</t>
  </si>
  <si>
    <t>p 0-2-Avg</t>
  </si>
  <si>
    <t>o 74-76-Avg</t>
  </si>
  <si>
    <t>o 72-74-Avg</t>
  </si>
  <si>
    <t>o 70-72-Avg</t>
  </si>
  <si>
    <t>o 68-70-Avg</t>
  </si>
  <si>
    <t>o 66-68-Avg</t>
  </si>
  <si>
    <t>o 64-66-Avg</t>
  </si>
  <si>
    <t>o 62-64-Avg</t>
  </si>
  <si>
    <t>o 60-62-Avg</t>
  </si>
  <si>
    <t>o 58-60-Avg</t>
  </si>
  <si>
    <t>o 56-58-Avg</t>
  </si>
  <si>
    <t>o 54-56-Avg</t>
  </si>
  <si>
    <t>o 52-54-Avg</t>
  </si>
  <si>
    <t>o 50-52-Avg</t>
  </si>
  <si>
    <t>o 48-50-Avg</t>
  </si>
  <si>
    <t>o 46-48-Avg</t>
  </si>
  <si>
    <t>o 44-46-Avg</t>
  </si>
  <si>
    <t>o 42-44-Avg</t>
  </si>
  <si>
    <t>o 40-42-Avg</t>
  </si>
  <si>
    <t>o 38-40-Avg</t>
  </si>
  <si>
    <t>o 36-38-Avg</t>
  </si>
  <si>
    <t>o 34-36-Avg</t>
  </si>
  <si>
    <t>o 30-32-Avg</t>
  </si>
  <si>
    <t>o 28-30-Avg</t>
  </si>
  <si>
    <t>o 26-28-Avg</t>
  </si>
  <si>
    <t>o 24-26-Avg</t>
  </si>
  <si>
    <t>o 22-24-Avg</t>
  </si>
  <si>
    <t>o 20-22-Avg</t>
  </si>
  <si>
    <t>O 18-20</t>
  </si>
  <si>
    <t>o 16-18-Avg</t>
  </si>
  <si>
    <t>O 14-16</t>
  </si>
  <si>
    <t>n 40-42-Avg</t>
  </si>
  <si>
    <t>N 28-30-Avg</t>
  </si>
  <si>
    <t>N 26-28-Avg</t>
  </si>
  <si>
    <t>N 24-26-Avg</t>
  </si>
  <si>
    <t>N 22-24-Avg</t>
  </si>
  <si>
    <t>N 20-22</t>
  </si>
  <si>
    <t>N 18-20-Avg</t>
  </si>
  <si>
    <t>N 16-18</t>
  </si>
  <si>
    <t>N 14-16-Avg</t>
  </si>
  <si>
    <t>N 12-14-Avg</t>
  </si>
  <si>
    <t>N 10-12-Avg</t>
  </si>
  <si>
    <t>N 08-10-Avg</t>
  </si>
  <si>
    <t>N 06-08</t>
  </si>
  <si>
    <t>N 04-06-Avg</t>
  </si>
  <si>
    <t>N 02-04-Avg</t>
  </si>
  <si>
    <t>N 0-2-Avg</t>
  </si>
  <si>
    <t>M 52-54-Avg</t>
  </si>
  <si>
    <t>M 50-52-Avg</t>
  </si>
  <si>
    <t>M 48-50-Avg</t>
  </si>
  <si>
    <t>M 46-48-Avg</t>
  </si>
  <si>
    <t>M 44-46-Avg</t>
  </si>
  <si>
    <t>M 42-44-Avg</t>
  </si>
  <si>
    <t>M 40-42-Avg</t>
  </si>
  <si>
    <t>M 38-40-Avg</t>
  </si>
  <si>
    <t>M 36-38-Avg</t>
  </si>
  <si>
    <t>M 34-36-Avg</t>
  </si>
  <si>
    <t>M 32-34</t>
  </si>
  <si>
    <t>M 30-32</t>
  </si>
  <si>
    <t>M 28-30</t>
  </si>
  <si>
    <t>M 26-28</t>
  </si>
  <si>
    <t>M 24-26</t>
  </si>
  <si>
    <t>M 22-24-Avg</t>
  </si>
  <si>
    <t>M 20-22-Avg</t>
  </si>
  <si>
    <t>M 16-18-Avg</t>
  </si>
  <si>
    <t>M 14-16-Avg</t>
  </si>
  <si>
    <t>M 12-14-Avg</t>
  </si>
  <si>
    <t>M 10-12-Avg</t>
  </si>
  <si>
    <t>M 08-10-Avg</t>
  </si>
  <si>
    <t>M 06-08-Avg</t>
  </si>
  <si>
    <t>M 04-06-Avg</t>
  </si>
  <si>
    <t>M 02-04-Avg</t>
  </si>
  <si>
    <t>M 0-2-Avg</t>
  </si>
  <si>
    <t>L 77-79</t>
  </si>
  <si>
    <t>L 75-77</t>
  </si>
  <si>
    <t>L 73-75</t>
  </si>
  <si>
    <t>l 71-73-Avg</t>
  </si>
  <si>
    <t>l 69-71-Avg</t>
  </si>
  <si>
    <t>l 67-69-Avg</t>
  </si>
  <si>
    <t>l 65-67-Avg</t>
  </si>
  <si>
    <t>l 63-65-Avg</t>
  </si>
  <si>
    <t>l 61-63-Avg</t>
  </si>
  <si>
    <t>l 59-61-Avg</t>
  </si>
  <si>
    <t>l 57-59-Avg</t>
  </si>
  <si>
    <t>l 55-57-Avg</t>
  </si>
  <si>
    <t>l 53-55-Avg</t>
  </si>
  <si>
    <t>l 51-53-Avg</t>
  </si>
  <si>
    <t>l 49-51-Avg</t>
  </si>
  <si>
    <t>l 47-49-Avg</t>
  </si>
  <si>
    <t>l 45-47-Avg</t>
  </si>
  <si>
    <t>l 43-45-Avg</t>
  </si>
  <si>
    <t>l 41-43-Avg</t>
  </si>
  <si>
    <t>l 39-41-Avg</t>
  </si>
  <si>
    <t>l 37-39-Avg</t>
  </si>
  <si>
    <t>l 35-37-Avg</t>
  </si>
  <si>
    <t>l 33-35-Avg</t>
  </si>
  <si>
    <t>l 31-33-Avg</t>
  </si>
  <si>
    <t>L 26-28-Avg</t>
  </si>
  <si>
    <t>L 24-26-Avg</t>
  </si>
  <si>
    <t>L 22-24-Avg</t>
  </si>
  <si>
    <t>L 20-22-Avg</t>
  </si>
  <si>
    <t>L 18-20-Avg</t>
  </si>
  <si>
    <t>L 16-18-Avg</t>
  </si>
  <si>
    <t>L 14-16-Avg</t>
  </si>
  <si>
    <t>L 12-14-Avg</t>
  </si>
  <si>
    <t>L 10-12-Avg</t>
  </si>
  <si>
    <t>L 08-10-Avg</t>
  </si>
  <si>
    <t>L 06-08-Avg</t>
  </si>
  <si>
    <t>L 04-06-Avg</t>
  </si>
  <si>
    <t>L 02-04-Avg</t>
  </si>
  <si>
    <t>L 0-2-Avg</t>
  </si>
  <si>
    <t>k 75-77-Avg</t>
  </si>
  <si>
    <t>k 73-75-Avg</t>
  </si>
  <si>
    <t>k 71-73-Avg</t>
  </si>
  <si>
    <t>k 69-71-Avg</t>
  </si>
  <si>
    <t>k 67-69-Avg</t>
  </si>
  <si>
    <t>k 65-67-Avg</t>
  </si>
  <si>
    <t>k 63-65-Avg</t>
  </si>
  <si>
    <t>k 61-63-Avg</t>
  </si>
  <si>
    <t>k 59-61-Avg</t>
  </si>
  <si>
    <t>k 57-59-Avg</t>
  </si>
  <si>
    <t>k 55-57-Avg</t>
  </si>
  <si>
    <t>k 53-55-Avg</t>
  </si>
  <si>
    <t>k 51-53-Avg</t>
  </si>
  <si>
    <t>k 49-51-Avg</t>
  </si>
  <si>
    <t>k 47-49-Avg</t>
  </si>
  <si>
    <t>k 45-47-Avg</t>
  </si>
  <si>
    <t>k 43-45-Avg</t>
  </si>
  <si>
    <t>k 41-43-Avg</t>
  </si>
  <si>
    <t>k 39-41-Avg</t>
  </si>
  <si>
    <t>k 37-39-Avg</t>
  </si>
  <si>
    <t>k 22-24-Avg</t>
  </si>
  <si>
    <t>k 20-22-Avg</t>
  </si>
  <si>
    <t>k 18-20-Avg</t>
  </si>
  <si>
    <t>k 16-18-Avg</t>
  </si>
  <si>
    <t>k 12-14-Avg</t>
  </si>
  <si>
    <t>k 10-12-Avg</t>
  </si>
  <si>
    <t>k 8-10-Avg</t>
  </si>
  <si>
    <t>k 6-8-Avg</t>
  </si>
  <si>
    <t>k 4-6</t>
  </si>
  <si>
    <t>k 2-4-Avg</t>
  </si>
  <si>
    <t>k 0-2-Avg</t>
  </si>
  <si>
    <t>J 72-74-Avg</t>
  </si>
  <si>
    <t>j 70-72</t>
  </si>
  <si>
    <t>J 68-70</t>
  </si>
  <si>
    <t>J 66-68-Avg</t>
  </si>
  <si>
    <t>J 64-66-Avg</t>
  </si>
  <si>
    <t>J 62-64-Avg</t>
  </si>
  <si>
    <t>J 60-62-Avg</t>
  </si>
  <si>
    <t>J 58-60</t>
  </si>
  <si>
    <t>J 56-58-Avg</t>
  </si>
  <si>
    <t>J 54-56-Avg</t>
  </si>
  <si>
    <t>J 52-54-Avg</t>
  </si>
  <si>
    <t>J 50-52</t>
  </si>
  <si>
    <t>J 48-50-Avg</t>
  </si>
  <si>
    <t>J 46-48</t>
  </si>
  <si>
    <t>J 44-46-Avg</t>
  </si>
  <si>
    <t>J 42-44-Avg</t>
  </si>
  <si>
    <t>J 40-42-Avg</t>
  </si>
  <si>
    <t>J 38-40-Avg</t>
  </si>
  <si>
    <t>J 36-38</t>
  </si>
  <si>
    <t>J 34-36-Avg</t>
  </si>
  <si>
    <t>J 32-34-Avg</t>
  </si>
  <si>
    <t>J 30-32-Avg</t>
  </si>
  <si>
    <t>J 28-30-Avg</t>
  </si>
  <si>
    <t>J 26-28</t>
  </si>
  <si>
    <t>J 24-26-Avg</t>
  </si>
  <si>
    <t>J 22-24-Avg</t>
  </si>
  <si>
    <t>J 20-22-Avg</t>
  </si>
  <si>
    <t>J 18-20-Avg</t>
  </si>
  <si>
    <t>J 16-18-Avg</t>
  </si>
  <si>
    <t>J 14-16-Avg</t>
  </si>
  <si>
    <t>J 12-14-Avg</t>
  </si>
  <si>
    <t>J 10-12-Avg</t>
  </si>
  <si>
    <t>J 08-10-Avg</t>
  </si>
  <si>
    <t>J 06-08-Avg</t>
  </si>
  <si>
    <t>J 04-06-Avg</t>
  </si>
  <si>
    <t>J 02-04-Avg</t>
  </si>
  <si>
    <t>J 0-02</t>
  </si>
  <si>
    <t>i 48-50-Avg</t>
  </si>
  <si>
    <t>i 46-48-Avg</t>
  </si>
  <si>
    <t>i 44-46-Avg</t>
  </si>
  <si>
    <t>i 42-44-Avg</t>
  </si>
  <si>
    <t>i 40-42-Avg</t>
  </si>
  <si>
    <t>i 38-40-Avg</t>
  </si>
  <si>
    <t>i 36-38-Avg</t>
  </si>
  <si>
    <t>i 34-36-Avg</t>
  </si>
  <si>
    <t>i 32-34-Avg</t>
  </si>
  <si>
    <t>i 30-32-Avg</t>
  </si>
  <si>
    <t>i 28-30-Avg</t>
  </si>
  <si>
    <t>i 26-28-Avg</t>
  </si>
  <si>
    <t>i 24-26-Avg</t>
  </si>
  <si>
    <t>i 22-24-Avg</t>
  </si>
  <si>
    <t>i 20-22-Avg</t>
  </si>
  <si>
    <t>i 18-20-Avg</t>
  </si>
  <si>
    <t>i 16-18-Avg</t>
  </si>
  <si>
    <t>i 14-16-Avg</t>
  </si>
  <si>
    <t>i 12-14-Avg</t>
  </si>
  <si>
    <t>i 10-12-Avg</t>
  </si>
  <si>
    <t>i 08-10-Avg</t>
  </si>
  <si>
    <t>i 06-08-Avg</t>
  </si>
  <si>
    <t>I 04-06-Avg</t>
  </si>
  <si>
    <t>i 02-04-Avg</t>
  </si>
  <si>
    <t>i 0-2-Avg</t>
  </si>
  <si>
    <t>h 69-71-Avg</t>
  </si>
  <si>
    <t>h 67-69-Avg</t>
  </si>
  <si>
    <t>h 65-67-Avg</t>
  </si>
  <si>
    <t>h 63-65-Avg</t>
  </si>
  <si>
    <t>h 61-63-Avg</t>
  </si>
  <si>
    <t>h 59-61-Avg</t>
  </si>
  <si>
    <t>H 57-59</t>
  </si>
  <si>
    <t>H 55-57</t>
  </si>
  <si>
    <t>H 53-55</t>
  </si>
  <si>
    <t>h 51-53d-Avg</t>
  </si>
  <si>
    <t>h 49-51</t>
  </si>
  <si>
    <t>h 47-49-Avg</t>
  </si>
  <si>
    <t>h 45-47-Avg</t>
  </si>
  <si>
    <t>h 43-45-Avg</t>
  </si>
  <si>
    <t>h 41-43-Avg</t>
  </si>
  <si>
    <t>h 39-41-Avg</t>
  </si>
  <si>
    <t>h 37-39-Avg</t>
  </si>
  <si>
    <t>h 35-37-Avg</t>
  </si>
  <si>
    <t>h 33-35-Avg</t>
  </si>
  <si>
    <t>h 31-33-Avg</t>
  </si>
  <si>
    <t>h 29-31-Avg</t>
  </si>
  <si>
    <t>h 27-29-Avg</t>
  </si>
  <si>
    <t>h 25-27-Avg</t>
  </si>
  <si>
    <t>h 23-25-Avg</t>
  </si>
  <si>
    <t>h 21-23-Avg</t>
  </si>
  <si>
    <t>h 18-20-Avg</t>
  </si>
  <si>
    <t>h 16-18-Avg</t>
  </si>
  <si>
    <t>h 14-16-Avg</t>
  </si>
  <si>
    <t>H 12-14</t>
  </si>
  <si>
    <t>H 10-12</t>
  </si>
  <si>
    <t>H 08-10</t>
  </si>
  <si>
    <t>H 06-08</t>
  </si>
  <si>
    <t>H 04-06</t>
  </si>
  <si>
    <t>H 02-04</t>
  </si>
  <si>
    <t>H 0-2</t>
  </si>
  <si>
    <t>g 40-42-Avg</t>
  </si>
  <si>
    <t>g 38-40-Avg</t>
  </si>
  <si>
    <t>g 36-38-Avg</t>
  </si>
  <si>
    <t>g 34-36-Avg</t>
  </si>
  <si>
    <t>g 32-34-Avg</t>
  </si>
  <si>
    <t>g 30-32-Avg</t>
  </si>
  <si>
    <t>g 28-30-Avg</t>
  </si>
  <si>
    <t>g 26-28-Avg</t>
  </si>
  <si>
    <t>g 24-26-Avg</t>
  </si>
  <si>
    <t>g 20-22d-Avg</t>
  </si>
  <si>
    <t>g 12-14-Avg</t>
  </si>
  <si>
    <t>g 10-12-Avg</t>
  </si>
  <si>
    <t>g 08-10-Avg</t>
  </si>
  <si>
    <t>g 06-8-Avg</t>
  </si>
  <si>
    <t>g 04-6-Avg</t>
  </si>
  <si>
    <t>g 02-4-Avg</t>
  </si>
  <si>
    <t>g 0-2-Avg</t>
  </si>
  <si>
    <t>f 79-81-Avg</t>
  </si>
  <si>
    <t>f 77-79-Avg</t>
  </si>
  <si>
    <t>f 75-77-Avg</t>
  </si>
  <si>
    <t>f 73-75-Avg</t>
  </si>
  <si>
    <t>f 71-73-Avg</t>
  </si>
  <si>
    <t>f 69-71-Avg</t>
  </si>
  <si>
    <t>f 67-69-Avg</t>
  </si>
  <si>
    <t>f 65-67-Avg</t>
  </si>
  <si>
    <t>f 63-65-Avg</t>
  </si>
  <si>
    <t>f 61-63-Avg</t>
  </si>
  <si>
    <t>f 59-61-Avg</t>
  </si>
  <si>
    <t>f 57-59-Avg</t>
  </si>
  <si>
    <t>f 55-57-Avg</t>
  </si>
  <si>
    <t>f 53-55-Avg</t>
  </si>
  <si>
    <t>F 42-44</t>
  </si>
  <si>
    <t>F 40-42</t>
  </si>
  <si>
    <t>F 38-40</t>
  </si>
  <si>
    <t>F 36-38</t>
  </si>
  <si>
    <t>F 34-36</t>
  </si>
  <si>
    <t>F 32-34</t>
  </si>
  <si>
    <t>F 30-32</t>
  </si>
  <si>
    <t>F 28-30</t>
  </si>
  <si>
    <t>F 26-28</t>
  </si>
  <si>
    <t>F 24-26</t>
  </si>
  <si>
    <t>F 22-24</t>
  </si>
  <si>
    <t>F 20-22</t>
  </si>
  <si>
    <t>F 18-20</t>
  </si>
  <si>
    <t>F 16-18</t>
  </si>
  <si>
    <t>f 14-16-Avg</t>
  </si>
  <si>
    <t>f 12-14-Avg</t>
  </si>
  <si>
    <t>f 10-12-Avg</t>
  </si>
  <si>
    <t>f 08-10-Avg</t>
  </si>
  <si>
    <t>f 06-8-Avg</t>
  </si>
  <si>
    <t>f 04-6-Avg</t>
  </si>
  <si>
    <t>f 02-4-Avg</t>
  </si>
  <si>
    <t>e 62-64-Avg</t>
  </si>
  <si>
    <t>e 60-62-Avg</t>
  </si>
  <si>
    <t>e 58-60-Avg</t>
  </si>
  <si>
    <t>e 56-58-Avg</t>
  </si>
  <si>
    <t>e 54-56-Avg</t>
  </si>
  <si>
    <t>e 52-54-Avg</t>
  </si>
  <si>
    <t>e 50-52-Avg</t>
  </si>
  <si>
    <t>e 48-50-Avg</t>
  </si>
  <si>
    <t>e 46-48-Avg</t>
  </si>
  <si>
    <t>E 44-46</t>
  </si>
  <si>
    <t>E 42-44</t>
  </si>
  <si>
    <t>E 40-42</t>
  </si>
  <si>
    <t>E 38-40</t>
  </si>
  <si>
    <t>E 36-38</t>
  </si>
  <si>
    <t>e 34-36-Avg</t>
  </si>
  <si>
    <t>e 32-34-Avg</t>
  </si>
  <si>
    <t>e 30-32-Avg</t>
  </si>
  <si>
    <t>e 28-30-Avg</t>
  </si>
  <si>
    <t>e 26-28-Avg</t>
  </si>
  <si>
    <t>e 24-26-Avg</t>
  </si>
  <si>
    <t>e 22-24-Avg</t>
  </si>
  <si>
    <t>e 20-22-Avg</t>
  </si>
  <si>
    <t>e 18-20-Avg</t>
  </si>
  <si>
    <t>e 16-18-Avg</t>
  </si>
  <si>
    <t>e 14-16-Avg</t>
  </si>
  <si>
    <t>e 12-14-Avg</t>
  </si>
  <si>
    <t>e 10-12-Avg</t>
  </si>
  <si>
    <t>e 08-10-Avg</t>
  </si>
  <si>
    <t>e 06-8-Avg</t>
  </si>
  <si>
    <t>e 04-6-Avg</t>
  </si>
  <si>
    <t>e 02-4-Avg</t>
  </si>
  <si>
    <t>e 0-2-Avg</t>
  </si>
  <si>
    <t>D 30-32-Avg</t>
  </si>
  <si>
    <t>D 28-30-Avg</t>
  </si>
  <si>
    <t>D 26-28-Avg</t>
  </si>
  <si>
    <t>D 24-26</t>
  </si>
  <si>
    <t>D 22-24-Avg</t>
  </si>
  <si>
    <t>D 20-22-Avg</t>
  </si>
  <si>
    <t>D 18-20</t>
  </si>
  <si>
    <t>D 16-18-Avg</t>
  </si>
  <si>
    <t>D 14-16-Avg</t>
  </si>
  <si>
    <t>D 12-14-Avg</t>
  </si>
  <si>
    <t>D 10-12-Avg</t>
  </si>
  <si>
    <t>D 8-10-Avg</t>
  </si>
  <si>
    <t>D 06-08</t>
  </si>
  <si>
    <t>D 04-06-Avg</t>
  </si>
  <si>
    <t>D 02-04</t>
  </si>
  <si>
    <t>D 0-02</t>
  </si>
  <si>
    <t>C 51-53-Avg</t>
  </si>
  <si>
    <t>C 49-51-Avg</t>
  </si>
  <si>
    <t>C 47-49-Avg</t>
  </si>
  <si>
    <t>C 45-47-Avg</t>
  </si>
  <si>
    <t>C 43-45-Avg</t>
  </si>
  <si>
    <t>C 41-43</t>
  </si>
  <si>
    <t>C 39-41-Avg</t>
  </si>
  <si>
    <t>C 37-39-Avg</t>
  </si>
  <si>
    <t>C 35-37</t>
  </si>
  <si>
    <t>C 33-35-Avg</t>
  </si>
  <si>
    <t>C 18-20-Avg</t>
  </si>
  <si>
    <t>C 16-18-Avg</t>
  </si>
  <si>
    <t>C 14-16-Avg</t>
  </si>
  <si>
    <t>C 12-14-Avg</t>
  </si>
  <si>
    <t>C 10-12</t>
  </si>
  <si>
    <t>C 08-10-Avg</t>
  </si>
  <si>
    <t>C 06-08-Avg</t>
  </si>
  <si>
    <t>C 04-06-Avg</t>
  </si>
  <si>
    <t>C 02-04</t>
  </si>
  <si>
    <t>C 0-2-Avg</t>
  </si>
  <si>
    <t>B 32-34</t>
  </si>
  <si>
    <t>B 30-32</t>
  </si>
  <si>
    <t>B 28-30</t>
  </si>
  <si>
    <t>B 26-28</t>
  </si>
  <si>
    <t>B 24-26</t>
  </si>
  <si>
    <t>B 22-24</t>
  </si>
  <si>
    <t>B 20-22-Avg</t>
  </si>
  <si>
    <t>B 18-20-Avg</t>
  </si>
  <si>
    <t>B 16-18-Avg</t>
  </si>
  <si>
    <t>B 14-16-Avg</t>
  </si>
  <si>
    <t>B 12-14-Avg</t>
  </si>
  <si>
    <t>B 10-12-Avg</t>
  </si>
  <si>
    <t>B 08-10-Avg</t>
  </si>
  <si>
    <t>B 06-08-Avg</t>
  </si>
  <si>
    <t>B 04-06-Avg</t>
  </si>
  <si>
    <t>B 02-04-Avg</t>
  </si>
  <si>
    <t>B 0-02-Avg</t>
  </si>
  <si>
    <t>A 94-96</t>
  </si>
  <si>
    <t>A 92-94</t>
  </si>
  <si>
    <t>A 90-92</t>
  </si>
  <si>
    <t>A 88-90-Avg</t>
  </si>
  <si>
    <t>A 86-88-Avg</t>
  </si>
  <si>
    <t>A 84-86</t>
  </si>
  <si>
    <t>A 82-84-Avg</t>
  </si>
  <si>
    <t>A 80-82-Avg</t>
  </si>
  <si>
    <t>A 78-80-Avg</t>
  </si>
  <si>
    <t>A 75-78-Avg</t>
  </si>
  <si>
    <t>A 68-70-Avg</t>
  </si>
  <si>
    <t>A 66-68-Avg</t>
  </si>
  <si>
    <t>A 64-66-Avg</t>
  </si>
  <si>
    <t>A 62-64-Avg</t>
  </si>
  <si>
    <t>A 60-62-Avg</t>
  </si>
  <si>
    <t>A 58-60-Avg</t>
  </si>
  <si>
    <t>A 56-58-Avg</t>
  </si>
  <si>
    <t>A 54-56-Avg</t>
  </si>
  <si>
    <t>A 52-54</t>
  </si>
  <si>
    <t>A 50-52-Avg</t>
  </si>
  <si>
    <t>A 48-50-Avg</t>
  </si>
  <si>
    <t>A 46-48</t>
  </si>
  <si>
    <t>A 44-46-Avg</t>
  </si>
  <si>
    <t>A 42-44-Avg</t>
  </si>
  <si>
    <t>A 40-42</t>
  </si>
  <si>
    <t>A 38-40-Avg</t>
  </si>
  <si>
    <t>A 36-38-Avg</t>
  </si>
  <si>
    <t>A 34-36-Avg</t>
  </si>
  <si>
    <t>A 32-34-Avg</t>
  </si>
  <si>
    <t>A 30-32-Avg</t>
  </si>
  <si>
    <t>A 28-30-Avg</t>
  </si>
  <si>
    <t>A 26-28-Avg</t>
  </si>
  <si>
    <t>A 24-26-Avg</t>
  </si>
  <si>
    <t>A 22-24-Avg</t>
  </si>
  <si>
    <t>A 20-22-Avg</t>
  </si>
  <si>
    <t>A 18-20-Avg</t>
  </si>
  <si>
    <t>A 16-18-Avg</t>
  </si>
  <si>
    <t>A 14-16-Avg</t>
  </si>
  <si>
    <t>A 12-14-Avg</t>
  </si>
  <si>
    <t>A 10-12-Avg</t>
  </si>
  <si>
    <t>temp</t>
  </si>
  <si>
    <t>A 08-10-Avg</t>
  </si>
  <si>
    <t>A 06-08-Avg</t>
  </si>
  <si>
    <t>A 04-06-Avg</t>
  </si>
  <si>
    <t>A 02-04-Avg</t>
  </si>
  <si>
    <t>A 0-2-Avg</t>
  </si>
  <si>
    <t>18O-5yr</t>
  </si>
  <si>
    <t>D-5tr</t>
  </si>
  <si>
    <t>d</t>
  </si>
  <si>
    <t>18O</t>
  </si>
  <si>
    <t>D</t>
  </si>
  <si>
    <t>Year</t>
  </si>
  <si>
    <t>Reference and dating</t>
  </si>
  <si>
    <t>est_yr based on Pu239</t>
  </si>
  <si>
    <t>Real depth (m)</t>
  </si>
  <si>
    <t>depth</t>
  </si>
  <si>
    <t>SAMPLE ID</t>
  </si>
  <si>
    <t>annual</t>
  </si>
  <si>
    <t>NAO</t>
  </si>
  <si>
    <t>winter</t>
  </si>
  <si>
    <t>summer</t>
  </si>
  <si>
    <t>dec</t>
  </si>
  <si>
    <t>nov</t>
  </si>
  <si>
    <t>oct</t>
  </si>
  <si>
    <t>sep</t>
  </si>
  <si>
    <t xml:space="preserve">aug </t>
  </si>
  <si>
    <t>jul</t>
  </si>
  <si>
    <t>jun</t>
  </si>
  <si>
    <t xml:space="preserve">may </t>
  </si>
  <si>
    <t>apr</t>
  </si>
  <si>
    <t>mar</t>
  </si>
  <si>
    <t>feb</t>
  </si>
  <si>
    <t>jan</t>
  </si>
  <si>
    <t>year</t>
  </si>
  <si>
    <t>AMO</t>
  </si>
  <si>
    <t>' melt percents James Zhengs data Agassiz 2009 May at old A84 site'</t>
  </si>
  <si>
    <t>' TOP= 0 m 100%= 100, 0=.1 goes with LOG09.TXT  into LOGMESH '</t>
  </si>
  <si>
    <t xml:space="preserve">  226  1  .1</t>
  </si>
  <si>
    <t>'Mid depth (cm)   Density (kg/m^3)'</t>
  </si>
  <si>
    <t>'   Jams zheng ddata surface near A84 cored in may 2009 must add 30 cm to all depths  '</t>
  </si>
  <si>
    <t>84 1  1</t>
  </si>
  <si>
    <t>,Post Bomb Accumulation</t>
  </si>
  <si>
    <t>,Accumulation rate (kg/m^2/yr)</t>
  </si>
  <si>
    <t>' Mid ICE depth (cm) Density (kg/m^3)                                               '</t>
  </si>
  <si>
    <t>'    Jams zheng ddata surface near A84 cored in may 2009 30 cm ADDED TO DR '</t>
  </si>
  <si>
    <t xml:space="preserve"> 85 1.00000000 1.00000000</t>
  </si>
  <si>
    <t>' Mid depth (cm) Density (kg/m^3)                                               '</t>
  </si>
  <si>
    <t>'    Jams zheng ddata surface near A84 cored in may 2009    30 CM HAS BEEN ADDED TO DEPTHR'</t>
  </si>
  <si>
    <t xml:space="preserve">' Mid depthR (cm) DePTHI '                                               </t>
  </si>
  <si>
    <t>'    Jams zheng ddata surface near A84 cored in may 2009  30 cm ADDED to all dEPTHR'</t>
  </si>
  <si>
    <t xml:space="preserve"> Mid depth (mETERS  ),Density (gm/cc)                                               </t>
  </si>
  <si>
    <t xml:space="preserve">    Jams zheng ddata surface near A84 cored in may 2009 must add 30 cm to all d</t>
  </si>
  <si>
    <t xml:space="preserve"> 84 1.00000000 1.00000000</t>
  </si>
  <si>
    <t>' James Zhengs  melt layer data Agassiz 2009 (may) at old 84 site . TOP= 0 m '</t>
  </si>
  <si>
    <t>' 100= pure ice  no ice layer= 0.1  N=226'</t>
  </si>
  <si>
    <t xml:space="preserve">    226   0.01</t>
  </si>
  <si>
    <t>'JAMES melt percents 5YR AVES  H=115 ICE LAMBDA= 0.107 James Zhengs data Agassiz 2009 May at old A84 site    '</t>
  </si>
  <si>
    <t xml:space="preserve">' TOP = 2009.5 BOTTOM =1916.52 AD '  </t>
  </si>
  <si>
    <t xml:space="preserve">         18   1.000    5.000000</t>
  </si>
  <si>
    <t>'JAMES  melt percents 5YR AVES James Zhengs data Agassiz 2009 May at old A84 site    '</t>
  </si>
  <si>
    <t>'  LAMBDA= .1177 ICE H=115 ICE'</t>
  </si>
  <si>
    <t xml:space="preserve">         16   1.000    5.000000</t>
  </si>
  <si>
    <t>' melt percents James Zhengs data Agassiz 2009 May at old A84 site     '</t>
  </si>
  <si>
    <t>' [REAL DEPTH  DATA] PAIRS LOG=LOG09.TXT           DATA=DATA09.TXT          '</t>
  </si>
  <si>
    <t xml:space="preserve">    226     100.0   1.0000</t>
  </si>
  <si>
    <t>'melt percents 10 CM AVEWS ICE James Zhengs data Agassiz 2009 May at old A84 site    '</t>
  </si>
  <si>
    <t xml:space="preserve">' ALL IN ICE EQUIV USING JAMES DENSITIES'    </t>
  </si>
  <si>
    <t xml:space="preserve">         95   1.000   10.000000</t>
  </si>
  <si>
    <t xml:space="preserve">SINGLE COLUMN VERSION OF DATA </t>
  </si>
  <si>
    <t>'  BEIS  Ice percentage (%)   ON JAMES 17 M CORE DONE IN MAY 2009  TOP= 0 REAL'</t>
  </si>
  <si>
    <t>' BEI USED JAMES MEASURED DENSITIES AND HER OWN MEASURES OF ICE WIDTHS N=85'</t>
  </si>
  <si>
    <t xml:space="preserve">  85  100  1</t>
  </si>
  <si>
    <t>Pu confirmed layer</t>
  </si>
  <si>
    <t>Core starts at 60cm below surface</t>
  </si>
  <si>
    <t>Real surface of 2009 April</t>
  </si>
  <si>
    <t>(AD)</t>
  </si>
  <si>
    <t>(%)</t>
  </si>
  <si>
    <t>(cm)</t>
  </si>
  <si>
    <t>Notes</t>
  </si>
  <si>
    <t>Age</t>
  </si>
  <si>
    <t xml:space="preserve">Ice percentage </t>
  </si>
  <si>
    <t>Ice Depth</t>
  </si>
  <si>
    <t>Real depth (cm)</t>
  </si>
  <si>
    <t xml:space="preserve">read the 2 below from left to right instead of up and down </t>
  </si>
  <si>
    <t xml:space="preserve">read from left to right, format is depth-pc data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</si>
</sst>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0.0"/>
  </numFmts>
  <fonts count="14" x14ac:knownFonts="1">
    <font>
      <sz val="10"/>
      <name val="Arial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Times New Roman"/>
      <family val="1"/>
    </font>
    <font>
      <b/>
      <sz val="11"/>
      <name val="Times New Roman"/>
      <family val="1"/>
    </font>
    <font>
      <sz val="10"/>
      <name val="Times New Roman"/>
    </font>
    <font>
      <sz val="10"/>
      <name val="Arial Unicode MS"/>
      <family val="2"/>
    </font>
    <font>
      <sz val="12"/>
      <color indexed="8"/>
      <name val="Calibri"/>
      <family val="2"/>
    </font>
    <font>
      <sz val="11"/>
      <name val="Times New Roman"/>
      <family val="1"/>
    </font>
    <font>
      <sz val="12"/>
      <color rgb="FF000000"/>
      <name val="Calibri"/>
      <family val="2"/>
      <scheme val="minor"/>
    </font>
    <font>
      <sz val="10"/>
      <name val="Arial"/>
    </font>
    <font>
      <b/>
      <sz val="10"/>
      <name val="Arial"/>
    </font>
    <font>
      <sz val="10"/>
      <color indexed="12"/>
      <name val="Arial"/>
    </font>
    <font>
      <b/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2">
    <xf numFmtId="0" fontId="0" fillId="0" borderId="0" xfId="0"/>
    <xf numFmtId="164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1"/>
    <xf numFmtId="0" fontId="1" fillId="0" borderId="0" xfId="1" applyFill="1"/>
    <xf numFmtId="0" fontId="1" fillId="2" borderId="0" xfId="1" applyFill="1"/>
    <xf numFmtId="166" fontId="1" fillId="0" borderId="0" xfId="1" applyNumberFormat="1"/>
    <xf numFmtId="2" fontId="1" fillId="0" borderId="0" xfId="1" applyNumberFormat="1" applyBorder="1" applyAlignment="1">
      <alignment horizontal="right"/>
    </xf>
    <xf numFmtId="166" fontId="1" fillId="0" borderId="0" xfId="1" applyNumberFormat="1" applyBorder="1" applyAlignment="1">
      <alignment horizontal="right"/>
    </xf>
    <xf numFmtId="0" fontId="1" fillId="0" borderId="0" xfId="1" applyBorder="1" applyAlignment="1">
      <alignment horizontal="left"/>
    </xf>
    <xf numFmtId="2" fontId="1" fillId="0" borderId="0" xfId="1" applyNumberFormat="1" applyBorder="1"/>
    <xf numFmtId="0" fontId="1" fillId="0" borderId="0" xfId="1" applyBorder="1"/>
    <xf numFmtId="2" fontId="1" fillId="0" borderId="0" xfId="1" applyNumberFormat="1"/>
    <xf numFmtId="0" fontId="1" fillId="0" borderId="0" xfId="1" applyFill="1" applyBorder="1" applyAlignment="1">
      <alignment horizontal="left"/>
    </xf>
    <xf numFmtId="0" fontId="1" fillId="0" borderId="0" xfId="1" applyFill="1" applyBorder="1"/>
    <xf numFmtId="2" fontId="1" fillId="0" borderId="1" xfId="1" applyNumberFormat="1" applyBorder="1"/>
    <xf numFmtId="0" fontId="1" fillId="0" borderId="1" xfId="1" applyBorder="1"/>
    <xf numFmtId="2" fontId="2" fillId="0" borderId="1" xfId="1" applyNumberFormat="1" applyFont="1" applyBorder="1"/>
    <xf numFmtId="166" fontId="1" fillId="0" borderId="0" xfId="1" applyNumberFormat="1" applyBorder="1"/>
    <xf numFmtId="166" fontId="3" fillId="0" borderId="0" xfId="1" applyNumberFormat="1" applyFont="1" applyFill="1" applyAlignment="1">
      <alignment horizontal="center"/>
    </xf>
    <xf numFmtId="166" fontId="3" fillId="2" borderId="0" xfId="1" applyNumberFormat="1" applyFont="1" applyFill="1" applyAlignment="1">
      <alignment horizontal="center"/>
    </xf>
    <xf numFmtId="166" fontId="4" fillId="2" borderId="0" xfId="1" applyNumberFormat="1" applyFont="1" applyFill="1" applyAlignment="1">
      <alignment horizontal="center"/>
    </xf>
    <xf numFmtId="2" fontId="5" fillId="2" borderId="0" xfId="1" applyNumberFormat="1" applyFont="1" applyFill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2"/>
    <xf numFmtId="0" fontId="4" fillId="2" borderId="0" xfId="1" applyFont="1" applyFill="1" applyAlignment="1">
      <alignment horizontal="center"/>
    </xf>
    <xf numFmtId="0" fontId="8" fillId="2" borderId="0" xfId="1" applyFont="1" applyFill="1" applyAlignment="1">
      <alignment horizontal="center"/>
    </xf>
    <xf numFmtId="0" fontId="3" fillId="0" borderId="0" xfId="1" applyFont="1" applyFill="1" applyAlignment="1">
      <alignment wrapText="1"/>
    </xf>
    <xf numFmtId="0" fontId="3" fillId="2" borderId="0" xfId="1" applyFont="1" applyFill="1" applyAlignment="1">
      <alignment wrapText="1"/>
    </xf>
    <xf numFmtId="0" fontId="4" fillId="2" borderId="0" xfId="1" applyFont="1" applyFill="1" applyAlignment="1">
      <alignment wrapText="1"/>
    </xf>
    <xf numFmtId="0" fontId="9" fillId="0" borderId="0" xfId="1" applyFont="1"/>
    <xf numFmtId="4" fontId="0" fillId="0" borderId="0" xfId="0" applyNumberFormat="1"/>
    <xf numFmtId="11" fontId="0" fillId="0" borderId="0" xfId="0" applyNumberFormat="1"/>
    <xf numFmtId="0" fontId="11" fillId="0" borderId="0" xfId="0" applyFont="1"/>
    <xf numFmtId="166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2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/>
    <xf numFmtId="166" fontId="13" fillId="0" borderId="0" xfId="0" applyNumberFormat="1" applyFont="1" applyAlignment="1">
      <alignment horizontal="center"/>
    </xf>
    <xf numFmtId="2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166" fontId="11" fillId="0" borderId="0" xfId="0" applyNumberFormat="1" applyFont="1" applyAlignment="1">
      <alignment horizontal="center" wrapText="1"/>
    </xf>
    <xf numFmtId="2" fontId="0" fillId="0" borderId="0" xfId="0" applyNumberFormat="1" applyAlignment="1">
      <alignment horizontal="center" wrapText="1"/>
    </xf>
    <xf numFmtId="0" fontId="1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3">
    <cellStyle name="Normal" xfId="0" builtinId="0"/>
    <cellStyle name="Normal 2" xfId="1"/>
    <cellStyle name="Normal_Sheet1" xfId="2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connections" Target="connections.xml"/><Relationship Id="rId15" Type="http://schemas.openxmlformats.org/officeDocument/2006/relationships/styles" Target="styles.xml"/><Relationship Id="rId16" Type="http://schemas.openxmlformats.org/officeDocument/2006/relationships/sharedStrings" Target="sharedStrings.xml"/><Relationship Id="rId1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92079398892148"/>
          <c:y val="0.105508154103581"/>
          <c:w val="0.728682164051165"/>
          <c:h val="0.600937747285611"/>
        </c:manualLayout>
      </c:layout>
      <c:scatterChart>
        <c:scatterStyle val="lineMarker"/>
        <c:varyColors val="0"/>
        <c:ser>
          <c:idx val="0"/>
          <c:order val="0"/>
          <c:tx>
            <c:strRef>
              <c:f>density!$L$1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diamond"/>
            <c:size val="5"/>
            <c:spPr>
              <a:solidFill>
                <a:srgbClr val="63AAFE"/>
              </a:solidFill>
              <a:ln>
                <a:solidFill>
                  <a:srgbClr val="63AAFE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707340008618704"/>
                  <c:y val="0.091746220959635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density!$D$3:$D$43</c:f>
              <c:numCache>
                <c:formatCode>General</c:formatCode>
                <c:ptCount val="41"/>
                <c:pt idx="0">
                  <c:v>7.5</c:v>
                </c:pt>
                <c:pt idx="1">
                  <c:v>23.0</c:v>
                </c:pt>
                <c:pt idx="2">
                  <c:v>38.0</c:v>
                </c:pt>
                <c:pt idx="3">
                  <c:v>51.0</c:v>
                </c:pt>
                <c:pt idx="4">
                  <c:v>69.0</c:v>
                </c:pt>
                <c:pt idx="5">
                  <c:v>91.5</c:v>
                </c:pt>
                <c:pt idx="6">
                  <c:v>115.0</c:v>
                </c:pt>
                <c:pt idx="7">
                  <c:v>141.5</c:v>
                </c:pt>
                <c:pt idx="8">
                  <c:v>167.0</c:v>
                </c:pt>
                <c:pt idx="9">
                  <c:v>193.5</c:v>
                </c:pt>
                <c:pt idx="10">
                  <c:v>217.5</c:v>
                </c:pt>
                <c:pt idx="11">
                  <c:v>234.0</c:v>
                </c:pt>
                <c:pt idx="12">
                  <c:v>247.5</c:v>
                </c:pt>
                <c:pt idx="13">
                  <c:v>266.0</c:v>
                </c:pt>
                <c:pt idx="14">
                  <c:v>286.0</c:v>
                </c:pt>
                <c:pt idx="15">
                  <c:v>299.0</c:v>
                </c:pt>
                <c:pt idx="16">
                  <c:v>311.5</c:v>
                </c:pt>
                <c:pt idx="17">
                  <c:v>329.0</c:v>
                </c:pt>
                <c:pt idx="18">
                  <c:v>347.5</c:v>
                </c:pt>
                <c:pt idx="19">
                  <c:v>365.5</c:v>
                </c:pt>
                <c:pt idx="20">
                  <c:v>387.5</c:v>
                </c:pt>
                <c:pt idx="21">
                  <c:v>415.0</c:v>
                </c:pt>
                <c:pt idx="22">
                  <c:v>440.0</c:v>
                </c:pt>
                <c:pt idx="23">
                  <c:v>456.5</c:v>
                </c:pt>
                <c:pt idx="24">
                  <c:v>476.0</c:v>
                </c:pt>
                <c:pt idx="25">
                  <c:v>499.5</c:v>
                </c:pt>
                <c:pt idx="26">
                  <c:v>522.5</c:v>
                </c:pt>
                <c:pt idx="27">
                  <c:v>546.0</c:v>
                </c:pt>
                <c:pt idx="28">
                  <c:v>569.0</c:v>
                </c:pt>
                <c:pt idx="29">
                  <c:v>592.0</c:v>
                </c:pt>
                <c:pt idx="30">
                  <c:v>613.5</c:v>
                </c:pt>
                <c:pt idx="31">
                  <c:v>637.0</c:v>
                </c:pt>
                <c:pt idx="32">
                  <c:v>662.5</c:v>
                </c:pt>
                <c:pt idx="33">
                  <c:v>686.5</c:v>
                </c:pt>
                <c:pt idx="34">
                  <c:v>709.0</c:v>
                </c:pt>
                <c:pt idx="35">
                  <c:v>731.5</c:v>
                </c:pt>
                <c:pt idx="36">
                  <c:v>755.5</c:v>
                </c:pt>
                <c:pt idx="37">
                  <c:v>780.0</c:v>
                </c:pt>
                <c:pt idx="38">
                  <c:v>804.5</c:v>
                </c:pt>
                <c:pt idx="39">
                  <c:v>828.5</c:v>
                </c:pt>
                <c:pt idx="40">
                  <c:v>852.5</c:v>
                </c:pt>
              </c:numCache>
            </c:numRef>
          </c:xVal>
          <c:yVal>
            <c:numRef>
              <c:f>density!$L$3:$L$47</c:f>
              <c:numCache>
                <c:formatCode>General</c:formatCode>
                <c:ptCount val="45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06619072"/>
        <c:axId val="-1906615680"/>
      </c:scatterChart>
      <c:valAx>
        <c:axId val="-1906619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(cm)</a:t>
                </a:r>
              </a:p>
            </c:rich>
          </c:tx>
          <c:layout>
            <c:manualLayout>
              <c:xMode val="edge"/>
              <c:yMode val="edge"/>
              <c:x val="0.454283022776668"/>
              <c:y val="0.84406523282864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906615680"/>
        <c:crosses val="autoZero"/>
        <c:crossBetween val="midCat"/>
      </c:valAx>
      <c:valAx>
        <c:axId val="-1906615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Density (kg/m^3)</a:t>
                </a:r>
              </a:p>
            </c:rich>
          </c:tx>
          <c:layout>
            <c:manualLayout>
              <c:xMode val="edge"/>
              <c:yMode val="edge"/>
              <c:x val="0.0396354315174274"/>
              <c:y val="0.1743178198233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90661907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'NAO-A09'!$E$4:$E$63</c:f>
              <c:numCache>
                <c:formatCode>General</c:formatCode>
                <c:ptCount val="60"/>
                <c:pt idx="0">
                  <c:v>-12.32526607142856</c:v>
                </c:pt>
                <c:pt idx="1">
                  <c:v>0.10493175000002</c:v>
                </c:pt>
                <c:pt idx="2">
                  <c:v>3.87716260000002</c:v>
                </c:pt>
                <c:pt idx="3">
                  <c:v>2.998703900000009</c:v>
                </c:pt>
                <c:pt idx="4">
                  <c:v>7.983463090909026</c:v>
                </c:pt>
                <c:pt idx="5">
                  <c:v>5.25942530000006</c:v>
                </c:pt>
                <c:pt idx="6">
                  <c:v>1.151260571428566</c:v>
                </c:pt>
                <c:pt idx="7">
                  <c:v>1.10601033333333</c:v>
                </c:pt>
                <c:pt idx="8">
                  <c:v>1.725179285714319</c:v>
                </c:pt>
                <c:pt idx="10">
                  <c:v>2.927399666666702</c:v>
                </c:pt>
                <c:pt idx="11">
                  <c:v>-1.697747300000088</c:v>
                </c:pt>
                <c:pt idx="12">
                  <c:v>2.317409400000031</c:v>
                </c:pt>
                <c:pt idx="13">
                  <c:v>-1.832676499999991</c:v>
                </c:pt>
                <c:pt idx="14">
                  <c:v>0.529344699999967</c:v>
                </c:pt>
                <c:pt idx="15">
                  <c:v>1.658499000000034</c:v>
                </c:pt>
                <c:pt idx="16">
                  <c:v>1.806434999999993</c:v>
                </c:pt>
                <c:pt idx="17">
                  <c:v>1.415189400000003</c:v>
                </c:pt>
                <c:pt idx="18">
                  <c:v>4.006762888888857</c:v>
                </c:pt>
                <c:pt idx="19">
                  <c:v>7.958194777777777</c:v>
                </c:pt>
                <c:pt idx="20">
                  <c:v>-3.751988374999996</c:v>
                </c:pt>
                <c:pt idx="21">
                  <c:v>1.715302149999985</c:v>
                </c:pt>
                <c:pt idx="22">
                  <c:v>3.799654555555605</c:v>
                </c:pt>
                <c:pt idx="23">
                  <c:v>-4.468280714285725</c:v>
                </c:pt>
                <c:pt idx="24">
                  <c:v>-4.58167800000001</c:v>
                </c:pt>
                <c:pt idx="25">
                  <c:v>-10.9007206666667</c:v>
                </c:pt>
                <c:pt idx="26">
                  <c:v>-9.036613444444441</c:v>
                </c:pt>
                <c:pt idx="27">
                  <c:v>1.660568555555557</c:v>
                </c:pt>
                <c:pt idx="28">
                  <c:v>2.34000611111108</c:v>
                </c:pt>
                <c:pt idx="29">
                  <c:v>-1.471118428571458</c:v>
                </c:pt>
                <c:pt idx="30">
                  <c:v>-0.744329333333354</c:v>
                </c:pt>
                <c:pt idx="31">
                  <c:v>-6.427728499999972</c:v>
                </c:pt>
                <c:pt idx="32">
                  <c:v>-6.084532833333355</c:v>
                </c:pt>
                <c:pt idx="33">
                  <c:v>0.593211250000024</c:v>
                </c:pt>
                <c:pt idx="34">
                  <c:v>1.033238666666648</c:v>
                </c:pt>
                <c:pt idx="35">
                  <c:v>6.116271111111132</c:v>
                </c:pt>
                <c:pt idx="36">
                  <c:v>14.75257150000002</c:v>
                </c:pt>
                <c:pt idx="37">
                  <c:v>-3.196479125000025</c:v>
                </c:pt>
                <c:pt idx="38">
                  <c:v>7.949529125000026</c:v>
                </c:pt>
                <c:pt idx="39">
                  <c:v>3.176881874999964</c:v>
                </c:pt>
                <c:pt idx="40">
                  <c:v>2.50103224999998</c:v>
                </c:pt>
                <c:pt idx="41">
                  <c:v>2.987730499999998</c:v>
                </c:pt>
                <c:pt idx="42">
                  <c:v>4.94760174999999</c:v>
                </c:pt>
                <c:pt idx="43">
                  <c:v>-2.869367761904812</c:v>
                </c:pt>
                <c:pt idx="44">
                  <c:v>-7.107413833333283</c:v>
                </c:pt>
                <c:pt idx="45">
                  <c:v>7.24333333333334</c:v>
                </c:pt>
                <c:pt idx="46">
                  <c:v>3.240625000000023</c:v>
                </c:pt>
                <c:pt idx="47">
                  <c:v>5.227777777777788</c:v>
                </c:pt>
                <c:pt idx="48">
                  <c:v>4.433333333333337</c:v>
                </c:pt>
                <c:pt idx="50">
                  <c:v>6.575616000000024</c:v>
                </c:pt>
                <c:pt idx="51">
                  <c:v>5.449999999999988</c:v>
                </c:pt>
                <c:pt idx="52">
                  <c:v>3.94187500000001</c:v>
                </c:pt>
                <c:pt idx="53">
                  <c:v>7.243522999999954</c:v>
                </c:pt>
                <c:pt idx="54">
                  <c:v>2.168817250000017</c:v>
                </c:pt>
                <c:pt idx="55">
                  <c:v>8.098092000000008</c:v>
                </c:pt>
                <c:pt idx="56">
                  <c:v>6.621250000000003</c:v>
                </c:pt>
                <c:pt idx="57">
                  <c:v>7.41999999999996</c:v>
                </c:pt>
                <c:pt idx="58">
                  <c:v>7.929581571428571</c:v>
                </c:pt>
                <c:pt idx="59">
                  <c:v>7.44765342857147</c:v>
                </c:pt>
              </c:numCache>
            </c:numRef>
          </c:xVal>
          <c:yVal>
            <c:numRef>
              <c:f>'NAO-A09'!$I$4:$I$63</c:f>
              <c:numCache>
                <c:formatCode>General</c:formatCode>
                <c:ptCount val="60"/>
                <c:pt idx="0">
                  <c:v>-0.243333333333333</c:v>
                </c:pt>
                <c:pt idx="1">
                  <c:v>-0.378333333333333</c:v>
                </c:pt>
                <c:pt idx="2">
                  <c:v>0.173333333333333</c:v>
                </c:pt>
                <c:pt idx="3">
                  <c:v>-0.2075</c:v>
                </c:pt>
                <c:pt idx="4">
                  <c:v>-0.2675</c:v>
                </c:pt>
                <c:pt idx="5">
                  <c:v>0.2425</c:v>
                </c:pt>
                <c:pt idx="6">
                  <c:v>0.0975</c:v>
                </c:pt>
                <c:pt idx="7">
                  <c:v>0.0391666666666666</c:v>
                </c:pt>
                <c:pt idx="8">
                  <c:v>-0.1825</c:v>
                </c:pt>
                <c:pt idx="9">
                  <c:v>0.206666666666667</c:v>
                </c:pt>
                <c:pt idx="10">
                  <c:v>0.390833333333333</c:v>
                </c:pt>
                <c:pt idx="11">
                  <c:v>-0.480833333333333</c:v>
                </c:pt>
                <c:pt idx="12">
                  <c:v>-0.156666666666667</c:v>
                </c:pt>
                <c:pt idx="13">
                  <c:v>-0.214166666666667</c:v>
                </c:pt>
                <c:pt idx="14">
                  <c:v>-0.0808333333333333</c:v>
                </c:pt>
                <c:pt idx="15">
                  <c:v>0.575833333333333</c:v>
                </c:pt>
                <c:pt idx="16">
                  <c:v>0.179166666666667</c:v>
                </c:pt>
                <c:pt idx="17">
                  <c:v>0.580833333333333</c:v>
                </c:pt>
                <c:pt idx="18">
                  <c:v>0.268333333333333</c:v>
                </c:pt>
                <c:pt idx="19">
                  <c:v>0.594166666666667</c:v>
                </c:pt>
                <c:pt idx="20">
                  <c:v>0.701666666666667</c:v>
                </c:pt>
                <c:pt idx="21">
                  <c:v>-0.0133333333333333</c:v>
                </c:pt>
                <c:pt idx="22">
                  <c:v>-0.1225</c:v>
                </c:pt>
                <c:pt idx="23">
                  <c:v>0.503333333333333</c:v>
                </c:pt>
                <c:pt idx="24">
                  <c:v>-0.183333333333333</c:v>
                </c:pt>
                <c:pt idx="25">
                  <c:v>0.2475</c:v>
                </c:pt>
                <c:pt idx="26">
                  <c:v>0.31</c:v>
                </c:pt>
                <c:pt idx="27">
                  <c:v>0.43</c:v>
                </c:pt>
                <c:pt idx="28">
                  <c:v>-0.2125</c:v>
                </c:pt>
                <c:pt idx="29">
                  <c:v>-0.4125</c:v>
                </c:pt>
                <c:pt idx="30">
                  <c:v>0.135</c:v>
                </c:pt>
                <c:pt idx="31">
                  <c:v>0.3175</c:v>
                </c:pt>
                <c:pt idx="32">
                  <c:v>-0.335833333333333</c:v>
                </c:pt>
                <c:pt idx="33">
                  <c:v>0.1875</c:v>
                </c:pt>
                <c:pt idx="34">
                  <c:v>-0.0741666666666666</c:v>
                </c:pt>
                <c:pt idx="35">
                  <c:v>0.180833333333333</c:v>
                </c:pt>
                <c:pt idx="36">
                  <c:v>-0.0866666666666667</c:v>
                </c:pt>
                <c:pt idx="37">
                  <c:v>0.51</c:v>
                </c:pt>
                <c:pt idx="38">
                  <c:v>0.01</c:v>
                </c:pt>
                <c:pt idx="39">
                  <c:v>-0.253333333333333</c:v>
                </c:pt>
                <c:pt idx="40">
                  <c:v>-0.0583333333333333</c:v>
                </c:pt>
                <c:pt idx="41">
                  <c:v>-0.94</c:v>
                </c:pt>
                <c:pt idx="42">
                  <c:v>0.366666666666667</c:v>
                </c:pt>
                <c:pt idx="43">
                  <c:v>-0.328333333333333</c:v>
                </c:pt>
                <c:pt idx="44">
                  <c:v>-0.13</c:v>
                </c:pt>
                <c:pt idx="45">
                  <c:v>-0.0416666666666667</c:v>
                </c:pt>
                <c:pt idx="46">
                  <c:v>-0.416666666666667</c:v>
                </c:pt>
                <c:pt idx="47">
                  <c:v>-0.341666666666667</c:v>
                </c:pt>
                <c:pt idx="48">
                  <c:v>0.0433333333333333</c:v>
                </c:pt>
                <c:pt idx="49">
                  <c:v>-0.41</c:v>
                </c:pt>
                <c:pt idx="50">
                  <c:v>0.3525</c:v>
                </c:pt>
                <c:pt idx="51">
                  <c:v>-0.589166666666667</c:v>
                </c:pt>
                <c:pt idx="52">
                  <c:v>-0.195833333333333</c:v>
                </c:pt>
                <c:pt idx="53">
                  <c:v>-0.0441666666666667</c:v>
                </c:pt>
                <c:pt idx="54">
                  <c:v>-0.399166666666667</c:v>
                </c:pt>
                <c:pt idx="55">
                  <c:v>0.00250000000000003</c:v>
                </c:pt>
                <c:pt idx="56">
                  <c:v>-0.0175</c:v>
                </c:pt>
                <c:pt idx="57">
                  <c:v>-0.425</c:v>
                </c:pt>
                <c:pt idx="58">
                  <c:v>-0.00833333333333332</c:v>
                </c:pt>
                <c:pt idx="59">
                  <c:v>-0.120833333333333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23813232"/>
        <c:axId val="-1923672272"/>
      </c:scatterChart>
      <c:valAx>
        <c:axId val="-1923813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923672272"/>
        <c:crosses val="autoZero"/>
        <c:crossBetween val="midCat"/>
      </c:valAx>
      <c:valAx>
        <c:axId val="-1923672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238132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58667226596675"/>
          <c:y val="0.075269099427087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0880001145834825"/>
          <c:y val="0.0618281192984482"/>
          <c:w val="0.905334512154313"/>
          <c:h val="0.720431998781919"/>
        </c:manualLayout>
      </c:layout>
      <c:barChart>
        <c:barDir val="col"/>
        <c:grouping val="stacked"/>
        <c:varyColors val="0"/>
        <c:ser>
          <c:idx val="0"/>
          <c:order val="0"/>
          <c:tx>
            <c:v>Melt % vs age</c:v>
          </c:tx>
          <c:spPr>
            <a:solidFill>
              <a:srgbClr val="63AAFE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'melt percentage-real depth'!$E$3:$E$87</c:f>
              <c:numCache>
                <c:formatCode>0.0</c:formatCode>
                <c:ptCount val="85"/>
                <c:pt idx="0">
                  <c:v>2009.3</c:v>
                </c:pt>
                <c:pt idx="1">
                  <c:v>2008.18716488</c:v>
                </c:pt>
                <c:pt idx="2">
                  <c:v>2007.6059616875</c:v>
                </c:pt>
                <c:pt idx="3">
                  <c:v>2006.9845966267</c:v>
                </c:pt>
                <c:pt idx="4">
                  <c:v>2006.4396643325</c:v>
                </c:pt>
                <c:pt idx="5">
                  <c:v>2005.9716324329</c:v>
                </c:pt>
                <c:pt idx="6">
                  <c:v>2005.0328552417</c:v>
                </c:pt>
                <c:pt idx="7">
                  <c:v>2004.2083443104</c:v>
                </c:pt>
                <c:pt idx="8">
                  <c:v>2003.183355088</c:v>
                </c:pt>
                <c:pt idx="9">
                  <c:v>2002.1138421175</c:v>
                </c:pt>
                <c:pt idx="10">
                  <c:v>2001.1586028079</c:v>
                </c:pt>
                <c:pt idx="11">
                  <c:v>1999.998369616</c:v>
                </c:pt>
                <c:pt idx="12">
                  <c:v>1999.2345272479</c:v>
                </c:pt>
                <c:pt idx="13">
                  <c:v>1998.6697668097</c:v>
                </c:pt>
                <c:pt idx="14">
                  <c:v>1998.1438467904</c:v>
                </c:pt>
                <c:pt idx="15">
                  <c:v>1997.169028528</c:v>
                </c:pt>
                <c:pt idx="16">
                  <c:v>1996.5162755744</c:v>
                </c:pt>
                <c:pt idx="17">
                  <c:v>1996.1071100704</c:v>
                </c:pt>
                <c:pt idx="18">
                  <c:v>1995.4916061019</c:v>
                </c:pt>
                <c:pt idx="19">
                  <c:v>1994.6675906639</c:v>
                </c:pt>
                <c:pt idx="20">
                  <c:v>1993.9641044992</c:v>
                </c:pt>
                <c:pt idx="21">
                  <c:v>1993.1744330675</c:v>
                </c:pt>
                <c:pt idx="22">
                  <c:v>1992.12974728</c:v>
                </c:pt>
                <c:pt idx="23">
                  <c:v>1990.86740128</c:v>
                </c:pt>
                <c:pt idx="24">
                  <c:v>1990.02039308</c:v>
                </c:pt>
                <c:pt idx="25">
                  <c:v>1989.4674454315</c:v>
                </c:pt>
                <c:pt idx="26">
                  <c:v>1988.3557699289</c:v>
                </c:pt>
                <c:pt idx="27">
                  <c:v>1987.45212752</c:v>
                </c:pt>
                <c:pt idx="28">
                  <c:v>1986.3694885075</c:v>
                </c:pt>
                <c:pt idx="29">
                  <c:v>1985.4104376829</c:v>
                </c:pt>
                <c:pt idx="30">
                  <c:v>1984.3572788917</c:v>
                </c:pt>
                <c:pt idx="31">
                  <c:v>1983.3853940855</c:v>
                </c:pt>
                <c:pt idx="32">
                  <c:v>1982.4517685024</c:v>
                </c:pt>
                <c:pt idx="33">
                  <c:v>1981.28766628</c:v>
                </c:pt>
                <c:pt idx="34">
                  <c:v>1980.1596046175</c:v>
                </c:pt>
                <c:pt idx="35">
                  <c:v>1979.11405492</c:v>
                </c:pt>
                <c:pt idx="36">
                  <c:v>1978.10688392</c:v>
                </c:pt>
                <c:pt idx="37">
                  <c:v>1977.0463828195</c:v>
                </c:pt>
                <c:pt idx="38">
                  <c:v>1975.884734672</c:v>
                </c:pt>
                <c:pt idx="39">
                  <c:v>1974.7606236704</c:v>
                </c:pt>
                <c:pt idx="40">
                  <c:v>1973.5801835329</c:v>
                </c:pt>
                <c:pt idx="41">
                  <c:v>1972.485458</c:v>
                </c:pt>
                <c:pt idx="42">
                  <c:v>1971.2858760625</c:v>
                </c:pt>
                <c:pt idx="43">
                  <c:v>1970.173206224</c:v>
                </c:pt>
                <c:pt idx="44">
                  <c:v>1969.10064832</c:v>
                </c:pt>
                <c:pt idx="45">
                  <c:v>1968.3154524352</c:v>
                </c:pt>
                <c:pt idx="46">
                  <c:v>1967.12939608</c:v>
                </c:pt>
                <c:pt idx="47">
                  <c:v>1966.13333092</c:v>
                </c:pt>
                <c:pt idx="48">
                  <c:v>1965.230809984</c:v>
                </c:pt>
                <c:pt idx="49">
                  <c:v>1964.11981852</c:v>
                </c:pt>
                <c:pt idx="50">
                  <c:v>1963.10216968</c:v>
                </c:pt>
                <c:pt idx="51">
                  <c:v>1962.07712468</c:v>
                </c:pt>
                <c:pt idx="52">
                  <c:v>1961.04458272</c:v>
                </c:pt>
                <c:pt idx="53">
                  <c:v>1960.004443</c:v>
                </c:pt>
                <c:pt idx="54">
                  <c:v>1958.7987587465</c:v>
                </c:pt>
                <c:pt idx="55">
                  <c:v>1957.90096708</c:v>
                </c:pt>
                <c:pt idx="56">
                  <c:v>1956.83742928</c:v>
                </c:pt>
                <c:pt idx="57">
                  <c:v>1955.76589052</c:v>
                </c:pt>
                <c:pt idx="58">
                  <c:v>1954.4150621575</c:v>
                </c:pt>
                <c:pt idx="59">
                  <c:v>1953.2704394272</c:v>
                </c:pt>
                <c:pt idx="60">
                  <c:v>1952.2269146575</c:v>
                </c:pt>
                <c:pt idx="61">
                  <c:v>1951.1202472675</c:v>
                </c:pt>
                <c:pt idx="62">
                  <c:v>1950.1728771104</c:v>
                </c:pt>
                <c:pt idx="63">
                  <c:v>1949.4442206325</c:v>
                </c:pt>
                <c:pt idx="64">
                  <c:v>1948.4292505555</c:v>
                </c:pt>
                <c:pt idx="65">
                  <c:v>1947.1219943552</c:v>
                </c:pt>
                <c:pt idx="66">
                  <c:v>1946.320528</c:v>
                </c:pt>
                <c:pt idx="67">
                  <c:v>1945.16795272</c:v>
                </c:pt>
                <c:pt idx="68">
                  <c:v>1943.8896524704</c:v>
                </c:pt>
                <c:pt idx="69">
                  <c:v>1942.83552328</c:v>
                </c:pt>
                <c:pt idx="70">
                  <c:v>1941.65546752</c:v>
                </c:pt>
                <c:pt idx="71">
                  <c:v>1940.46605</c:v>
                </c:pt>
                <c:pt idx="72">
                  <c:v>1939.3273402159</c:v>
                </c:pt>
                <c:pt idx="73">
                  <c:v>1938.180004048</c:v>
                </c:pt>
                <c:pt idx="74">
                  <c:v>1937.1460573075</c:v>
                </c:pt>
                <c:pt idx="75">
                  <c:v>1936.1050735904</c:v>
                </c:pt>
                <c:pt idx="76">
                  <c:v>1935.0569909929</c:v>
                </c:pt>
                <c:pt idx="77">
                  <c:v>1933.87712768</c:v>
                </c:pt>
                <c:pt idx="78">
                  <c:v>1932.9392815415</c:v>
                </c:pt>
                <c:pt idx="79">
                  <c:v>1932.1849232675</c:v>
                </c:pt>
                <c:pt idx="80">
                  <c:v>1931.236838</c:v>
                </c:pt>
                <c:pt idx="81">
                  <c:v>1930.091544656</c:v>
                </c:pt>
                <c:pt idx="82">
                  <c:v>1929.0664981024</c:v>
                </c:pt>
                <c:pt idx="83">
                  <c:v>1928.034802</c:v>
                </c:pt>
                <c:pt idx="84">
                  <c:v>1926.9312812329</c:v>
                </c:pt>
              </c:numCache>
            </c:numRef>
          </c:cat>
          <c:val>
            <c:numRef>
              <c:f>'melt percentage-real depth'!$D$3:$D$87</c:f>
              <c:numCache>
                <c:formatCode>0.0</c:formatCode>
                <c:ptCount val="85"/>
                <c:pt idx="1">
                  <c:v>53.0915952646848</c:v>
                </c:pt>
                <c:pt idx="2">
                  <c:v>11.66621344659092</c:v>
                </c:pt>
                <c:pt idx="3">
                  <c:v>41.5179949128677</c:v>
                </c:pt>
                <c:pt idx="4">
                  <c:v>48.91724153100255</c:v>
                </c:pt>
                <c:pt idx="5">
                  <c:v>9.735253979568977</c:v>
                </c:pt>
                <c:pt idx="6">
                  <c:v>25.02857849357273</c:v>
                </c:pt>
                <c:pt idx="7">
                  <c:v>0.0</c:v>
                </c:pt>
                <c:pt idx="8">
                  <c:v>27.79339348571247</c:v>
                </c:pt>
                <c:pt idx="9">
                  <c:v>17.64514783796877</c:v>
                </c:pt>
                <c:pt idx="10">
                  <c:v>4.674211347806298</c:v>
                </c:pt>
                <c:pt idx="11">
                  <c:v>46.03082044687506</c:v>
                </c:pt>
                <c:pt idx="12">
                  <c:v>11.47651891900407</c:v>
                </c:pt>
                <c:pt idx="13">
                  <c:v>0.0</c:v>
                </c:pt>
                <c:pt idx="14">
                  <c:v>53.41233940141898</c:v>
                </c:pt>
                <c:pt idx="15">
                  <c:v>13.44392216226192</c:v>
                </c:pt>
                <c:pt idx="16">
                  <c:v>49.5302395451755</c:v>
                </c:pt>
                <c:pt idx="17">
                  <c:v>24.33813494892244</c:v>
                </c:pt>
                <c:pt idx="18">
                  <c:v>48.8293399289702</c:v>
                </c:pt>
                <c:pt idx="19">
                  <c:v>39.48564551153849</c:v>
                </c:pt>
                <c:pt idx="20">
                  <c:v>6.032529175373938</c:v>
                </c:pt>
                <c:pt idx="21">
                  <c:v>0.0</c:v>
                </c:pt>
                <c:pt idx="22">
                  <c:v>3.835901703906255</c:v>
                </c:pt>
                <c:pt idx="23">
                  <c:v>0.0</c:v>
                </c:pt>
                <c:pt idx="24">
                  <c:v>24.06156523359378</c:v>
                </c:pt>
                <c:pt idx="25">
                  <c:v>0.0</c:v>
                </c:pt>
                <c:pt idx="26">
                  <c:v>17.42730650663583</c:v>
                </c:pt>
                <c:pt idx="27">
                  <c:v>0.0</c:v>
                </c:pt>
                <c:pt idx="28">
                  <c:v>9.166310565178586</c:v>
                </c:pt>
                <c:pt idx="29">
                  <c:v>12.03078261679689</c:v>
                </c:pt>
                <c:pt idx="30">
                  <c:v>1.88214910271667</c:v>
                </c:pt>
                <c:pt idx="31">
                  <c:v>0.0</c:v>
                </c:pt>
                <c:pt idx="32">
                  <c:v>1.462810183458551</c:v>
                </c:pt>
                <c:pt idx="33">
                  <c:v>1.622542329928163</c:v>
                </c:pt>
                <c:pt idx="34">
                  <c:v>0.0</c:v>
                </c:pt>
                <c:pt idx="35">
                  <c:v>0.0</c:v>
                </c:pt>
                <c:pt idx="36">
                  <c:v>8.255039924195916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0.771372583080602</c:v>
                </c:pt>
                <c:pt idx="43">
                  <c:v>3.835901703906255</c:v>
                </c:pt>
                <c:pt idx="44">
                  <c:v>2.0912767807963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0.731405091729276</c:v>
                </c:pt>
                <c:pt idx="49">
                  <c:v>0.461311054587419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0.731405091729276</c:v>
                </c:pt>
                <c:pt idx="54">
                  <c:v>8.991158133996828</c:v>
                </c:pt>
                <c:pt idx="55">
                  <c:v>1.742730650663583</c:v>
                </c:pt>
                <c:pt idx="56">
                  <c:v>0.0</c:v>
                </c:pt>
                <c:pt idx="57">
                  <c:v>8.066353297357155</c:v>
                </c:pt>
                <c:pt idx="58">
                  <c:v>6.308879673910623</c:v>
                </c:pt>
                <c:pt idx="59">
                  <c:v>0.48014007722364</c:v>
                </c:pt>
                <c:pt idx="60">
                  <c:v>0.0</c:v>
                </c:pt>
                <c:pt idx="61">
                  <c:v>20.45814242083337</c:v>
                </c:pt>
                <c:pt idx="62">
                  <c:v>28.92647186552258</c:v>
                </c:pt>
                <c:pt idx="63">
                  <c:v>0.497046417970951</c:v>
                </c:pt>
                <c:pt idx="64">
                  <c:v>11.2032684685516</c:v>
                </c:pt>
                <c:pt idx="65">
                  <c:v>2.352686378395837</c:v>
                </c:pt>
                <c:pt idx="66">
                  <c:v>2.205643479746097</c:v>
                </c:pt>
                <c:pt idx="67">
                  <c:v>0.398760403117938</c:v>
                </c:pt>
                <c:pt idx="68">
                  <c:v>0.893425206985761</c:v>
                </c:pt>
                <c:pt idx="69">
                  <c:v>0.0</c:v>
                </c:pt>
                <c:pt idx="70">
                  <c:v>0.403317664867858</c:v>
                </c:pt>
                <c:pt idx="71">
                  <c:v>0.0</c:v>
                </c:pt>
                <c:pt idx="72">
                  <c:v>0.871365325331791</c:v>
                </c:pt>
                <c:pt idx="73">
                  <c:v>8.607389189253062</c:v>
                </c:pt>
                <c:pt idx="74">
                  <c:v>1.711044638833336</c:v>
                </c:pt>
                <c:pt idx="75">
                  <c:v>8.35273270436392</c:v>
                </c:pt>
                <c:pt idx="76">
                  <c:v>7.746650270327754</c:v>
                </c:pt>
                <c:pt idx="77">
                  <c:v>32.50421970152142</c:v>
                </c:pt>
                <c:pt idx="78">
                  <c:v>38.09111279307545</c:v>
                </c:pt>
                <c:pt idx="79">
                  <c:v>9.41074551358334</c:v>
                </c:pt>
                <c:pt idx="80">
                  <c:v>24.54977090500003</c:v>
                </c:pt>
                <c:pt idx="81">
                  <c:v>17.23479556266717</c:v>
                </c:pt>
                <c:pt idx="82">
                  <c:v>25.98058577369635</c:v>
                </c:pt>
                <c:pt idx="83">
                  <c:v>0.0</c:v>
                </c:pt>
                <c:pt idx="84">
                  <c:v>1.102821739873048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-1956944384"/>
        <c:axId val="-1956974528"/>
      </c:barChart>
      <c:catAx>
        <c:axId val="-195694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Calendar year (AD)</a:t>
                </a:r>
              </a:p>
            </c:rich>
          </c:tx>
          <c:layout>
            <c:manualLayout>
              <c:xMode val="edge"/>
              <c:yMode val="edge"/>
              <c:x val="0.469333893263342"/>
              <c:y val="0.8844108599328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-1956974528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-1956974528"/>
        <c:scaling>
          <c:orientation val="minMax"/>
        </c:scaling>
        <c:delete val="0"/>
        <c:axPos val="l"/>
        <c:majorGridlines>
          <c:spPr>
            <a:ln w="3175">
              <a:solidFill>
                <a:srgbClr val="33CCCC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Melt %</a:t>
                </a:r>
              </a:p>
            </c:rich>
          </c:tx>
          <c:layout>
            <c:manualLayout>
              <c:xMode val="edge"/>
              <c:yMode val="edge"/>
              <c:x val="0.00666666666666667"/>
              <c:y val="0.4274204837298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-1956944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59638149585393"/>
          <c:y val="0.0974762640577099"/>
          <c:w val="0.792685984148157"/>
          <c:h val="0.59207804835053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density!$S$1</c:f>
              <c:strCache>
                <c:ptCount val="1"/>
              </c:strCache>
            </c:strRef>
          </c:tx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63AAFE"/>
              </a:solidFill>
              <a:ln>
                <a:solidFill>
                  <a:srgbClr val="63AAFE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xVal>
            <c:numRef>
              <c:f>density!$R$3:$R$43</c:f>
              <c:numCache>
                <c:formatCode>General</c:formatCode>
                <c:ptCount val="41"/>
              </c:numCache>
            </c:numRef>
          </c:xVal>
          <c:yVal>
            <c:numRef>
              <c:f>density!$S$3:$S$43</c:f>
              <c:numCache>
                <c:formatCode>General</c:formatCode>
                <c:ptCount val="41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892886512"/>
        <c:axId val="-1892884736"/>
      </c:scatterChart>
      <c:valAx>
        <c:axId val="-189288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 (approx)</a:t>
                </a:r>
              </a:p>
            </c:rich>
          </c:tx>
          <c:layout>
            <c:manualLayout>
              <c:xMode val="edge"/>
              <c:yMode val="edge"/>
              <c:x val="0.444050944823736"/>
              <c:y val="0.8447942885001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892884736"/>
        <c:crosses val="autoZero"/>
        <c:crossBetween val="midCat"/>
      </c:valAx>
      <c:valAx>
        <c:axId val="-1892884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7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Density (kg/m^3)</a:t>
                </a:r>
              </a:p>
            </c:rich>
          </c:tx>
          <c:layout>
            <c:manualLayout>
              <c:xMode val="edge"/>
              <c:yMode val="edge"/>
              <c:x val="0.0238539763748288"/>
              <c:y val="0.1227478880726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89288651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2735280065692"/>
          <c:y val="0.099634317406005"/>
          <c:w val="0.670585926371133"/>
          <c:h val="0.66053862280277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density!$T$1</c:f>
              <c:strCache>
                <c:ptCount val="1"/>
              </c:strCache>
            </c:strRef>
          </c:tx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63AAFE"/>
              </a:solidFill>
              <a:ln>
                <a:solidFill>
                  <a:srgbClr val="63AAFE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xVal>
            <c:numRef>
              <c:f>density!$R$3:$R$43</c:f>
              <c:numCache>
                <c:formatCode>General</c:formatCode>
                <c:ptCount val="41"/>
              </c:numCache>
            </c:numRef>
          </c:xVal>
          <c:yVal>
            <c:numRef>
              <c:f>density!$T$3:$T$43</c:f>
              <c:numCache>
                <c:formatCode>General</c:formatCode>
                <c:ptCount val="41"/>
              </c:numCache>
            </c:numRef>
          </c:yVal>
          <c:smooth val="1"/>
        </c:ser>
        <c:ser>
          <c:idx val="1"/>
          <c:order val="1"/>
          <c:tx>
            <c:strRef>
              <c:f>density!$U$1</c:f>
              <c:strCache>
                <c:ptCount val="1"/>
              </c:strCache>
            </c:strRef>
          </c:tx>
          <c:spPr>
            <a:ln w="25400">
              <a:solidFill>
                <a:srgbClr val="DD2D3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D2D32"/>
              </a:solidFill>
              <a:ln>
                <a:solidFill>
                  <a:srgbClr val="DD2D32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xVal>
            <c:numRef>
              <c:f>density!$R$3:$R$43</c:f>
              <c:numCache>
                <c:formatCode>General</c:formatCode>
                <c:ptCount val="41"/>
              </c:numCache>
            </c:numRef>
          </c:xVal>
          <c:yVal>
            <c:numRef>
              <c:f>density!$U$3:$U$43</c:f>
              <c:numCache>
                <c:formatCode>General</c:formatCode>
                <c:ptCount val="41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57458528"/>
        <c:axId val="-1957209552"/>
      </c:scatterChart>
      <c:valAx>
        <c:axId val="-1957458528"/>
        <c:scaling>
          <c:orientation val="minMax"/>
          <c:max val="2000.0"/>
          <c:min val="1950.0"/>
        </c:scaling>
        <c:delete val="0"/>
        <c:axPos val="b"/>
        <c:title>
          <c:tx>
            <c:rich>
              <a:bodyPr/>
              <a:lstStyle/>
              <a:p>
                <a:pPr>
                  <a:defRPr sz="17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 (approx)</a:t>
                </a:r>
              </a:p>
            </c:rich>
          </c:tx>
          <c:layout>
            <c:manualLayout>
              <c:xMode val="edge"/>
              <c:yMode val="edge"/>
              <c:x val="0.426913714753716"/>
              <c:y val="0.84504661799907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957209552"/>
        <c:crosses val="autoZero"/>
        <c:crossBetween val="midCat"/>
        <c:majorUnit val="10.0"/>
        <c:minorUnit val="2.0"/>
      </c:valAx>
      <c:valAx>
        <c:axId val="-1957209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7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Density Anomaly (kg/m^3)</a:t>
                </a:r>
              </a:p>
            </c:rich>
          </c:tx>
          <c:layout>
            <c:manualLayout>
              <c:xMode val="edge"/>
              <c:yMode val="edge"/>
              <c:x val="0.0253419100082114"/>
              <c:y val="0.16236703577274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95745852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258137988551"/>
          <c:y val="0.343184871065128"/>
          <c:w val="0.0721269746387556"/>
          <c:h val="0.1734375154845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5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 orientation="landscape" horizontalDpi="-3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06495684856"/>
          <c:y val="0.0745121937791931"/>
          <c:w val="0.847407743567327"/>
          <c:h val="0.745121937791931"/>
        </c:manualLayout>
      </c:layout>
      <c:scatterChart>
        <c:scatterStyle val="lineMarker"/>
        <c:varyColors val="0"/>
        <c:ser>
          <c:idx val="1"/>
          <c:order val="0"/>
          <c:tx>
            <c:strRef>
              <c:f>density!$J$1</c:f>
              <c:strCache>
                <c:ptCount val="1"/>
                <c:pt idx="0">
                  <c:v>Density (kg/m^3)</c:v>
                </c:pt>
              </c:strCache>
            </c:strRef>
          </c:tx>
          <c:spPr>
            <a:ln w="25400">
              <a:solidFill>
                <a:srgbClr val="DD2D3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D2D32"/>
              </a:solidFill>
              <a:ln>
                <a:solidFill>
                  <a:srgbClr val="DD2D32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trendline>
            <c:spPr>
              <a:ln w="12700">
                <a:solidFill>
                  <a:srgbClr val="00ABEA"/>
                </a:solidFill>
                <a:prstDash val="solid"/>
              </a:ln>
            </c:spPr>
            <c:trendlineType val="linear"/>
            <c:dispRSqr val="1"/>
            <c:dispEq val="0"/>
            <c:trendlineLbl>
              <c:layout>
                <c:manualLayout>
                  <c:x val="-0.070862147115247"/>
                  <c:y val="-0.108731501203756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density!$A$3:$A$86</c:f>
              <c:numCache>
                <c:formatCode>General</c:formatCode>
                <c:ptCount val="84"/>
                <c:pt idx="0">
                  <c:v>0.0</c:v>
                </c:pt>
                <c:pt idx="1">
                  <c:v>15.0</c:v>
                </c:pt>
                <c:pt idx="2">
                  <c:v>31.0</c:v>
                </c:pt>
                <c:pt idx="3">
                  <c:v>45.0</c:v>
                </c:pt>
                <c:pt idx="4">
                  <c:v>57.0</c:v>
                </c:pt>
                <c:pt idx="5">
                  <c:v>81.0</c:v>
                </c:pt>
                <c:pt idx="6">
                  <c:v>102.0</c:v>
                </c:pt>
                <c:pt idx="7">
                  <c:v>128.0</c:v>
                </c:pt>
                <c:pt idx="8">
                  <c:v>155.0</c:v>
                </c:pt>
                <c:pt idx="9">
                  <c:v>179.0</c:v>
                </c:pt>
                <c:pt idx="10">
                  <c:v>208.0</c:v>
                </c:pt>
                <c:pt idx="11">
                  <c:v>227.0</c:v>
                </c:pt>
                <c:pt idx="12">
                  <c:v>241.0</c:v>
                </c:pt>
                <c:pt idx="13">
                  <c:v>254.0</c:v>
                </c:pt>
                <c:pt idx="14">
                  <c:v>278.0</c:v>
                </c:pt>
                <c:pt idx="15">
                  <c:v>294.0</c:v>
                </c:pt>
                <c:pt idx="16">
                  <c:v>304.0</c:v>
                </c:pt>
                <c:pt idx="17">
                  <c:v>319.0</c:v>
                </c:pt>
                <c:pt idx="18">
                  <c:v>339.0</c:v>
                </c:pt>
                <c:pt idx="19">
                  <c:v>356.0</c:v>
                </c:pt>
                <c:pt idx="20">
                  <c:v>375.0</c:v>
                </c:pt>
                <c:pt idx="21">
                  <c:v>400.0</c:v>
                </c:pt>
                <c:pt idx="22">
                  <c:v>430.0</c:v>
                </c:pt>
                <c:pt idx="23">
                  <c:v>450.0</c:v>
                </c:pt>
                <c:pt idx="24">
                  <c:v>463.0</c:v>
                </c:pt>
                <c:pt idx="25">
                  <c:v>489.0</c:v>
                </c:pt>
                <c:pt idx="26">
                  <c:v>510.0</c:v>
                </c:pt>
                <c:pt idx="27">
                  <c:v>535.0</c:v>
                </c:pt>
                <c:pt idx="28">
                  <c:v>557.0</c:v>
                </c:pt>
                <c:pt idx="29">
                  <c:v>581.0</c:v>
                </c:pt>
                <c:pt idx="30">
                  <c:v>603.0</c:v>
                </c:pt>
                <c:pt idx="31">
                  <c:v>624.0</c:v>
                </c:pt>
                <c:pt idx="32">
                  <c:v>650.0</c:v>
                </c:pt>
                <c:pt idx="33">
                  <c:v>675.0</c:v>
                </c:pt>
                <c:pt idx="34">
                  <c:v>698.0</c:v>
                </c:pt>
                <c:pt idx="35">
                  <c:v>720.0</c:v>
                </c:pt>
                <c:pt idx="36">
                  <c:v>743.0</c:v>
                </c:pt>
                <c:pt idx="37">
                  <c:v>768.0</c:v>
                </c:pt>
                <c:pt idx="38">
                  <c:v>792.0</c:v>
                </c:pt>
                <c:pt idx="39">
                  <c:v>817.0</c:v>
                </c:pt>
                <c:pt idx="40">
                  <c:v>840.0</c:v>
                </c:pt>
                <c:pt idx="41">
                  <c:v>865.0</c:v>
                </c:pt>
                <c:pt idx="42">
                  <c:v>888.0</c:v>
                </c:pt>
                <c:pt idx="43">
                  <c:v>910.0</c:v>
                </c:pt>
                <c:pt idx="44">
                  <c:v>926.0</c:v>
                </c:pt>
                <c:pt idx="45">
                  <c:v>950.0</c:v>
                </c:pt>
                <c:pt idx="46">
                  <c:v>970.0</c:v>
                </c:pt>
                <c:pt idx="47">
                  <c:v>988.0</c:v>
                </c:pt>
                <c:pt idx="48">
                  <c:v>1010.0</c:v>
                </c:pt>
                <c:pt idx="49">
                  <c:v>1030.0</c:v>
                </c:pt>
                <c:pt idx="50">
                  <c:v>1050.0</c:v>
                </c:pt>
                <c:pt idx="51">
                  <c:v>1070.0</c:v>
                </c:pt>
                <c:pt idx="52">
                  <c:v>1090.0</c:v>
                </c:pt>
                <c:pt idx="53">
                  <c:v>1113.0</c:v>
                </c:pt>
                <c:pt idx="54">
                  <c:v>1130.0</c:v>
                </c:pt>
                <c:pt idx="55">
                  <c:v>1150.0</c:v>
                </c:pt>
                <c:pt idx="56">
                  <c:v>1170.0</c:v>
                </c:pt>
                <c:pt idx="57">
                  <c:v>1195.0</c:v>
                </c:pt>
                <c:pt idx="58">
                  <c:v>1216.0</c:v>
                </c:pt>
                <c:pt idx="59">
                  <c:v>1235.0</c:v>
                </c:pt>
                <c:pt idx="60">
                  <c:v>1255.0</c:v>
                </c:pt>
                <c:pt idx="61">
                  <c:v>1272.0</c:v>
                </c:pt>
                <c:pt idx="62">
                  <c:v>1285.0</c:v>
                </c:pt>
                <c:pt idx="63">
                  <c:v>1303.0</c:v>
                </c:pt>
                <c:pt idx="64">
                  <c:v>1326.0</c:v>
                </c:pt>
                <c:pt idx="65">
                  <c:v>1340.0</c:v>
                </c:pt>
                <c:pt idx="66">
                  <c:v>1360.0</c:v>
                </c:pt>
                <c:pt idx="67">
                  <c:v>1382.0</c:v>
                </c:pt>
                <c:pt idx="68">
                  <c:v>1400.0</c:v>
                </c:pt>
                <c:pt idx="69">
                  <c:v>1420.0</c:v>
                </c:pt>
                <c:pt idx="70">
                  <c:v>1440.0</c:v>
                </c:pt>
                <c:pt idx="71">
                  <c:v>1459.0</c:v>
                </c:pt>
                <c:pt idx="72">
                  <c:v>1478.0</c:v>
                </c:pt>
                <c:pt idx="73">
                  <c:v>1495.0</c:v>
                </c:pt>
                <c:pt idx="74">
                  <c:v>1512.0</c:v>
                </c:pt>
                <c:pt idx="75">
                  <c:v>1529.0</c:v>
                </c:pt>
                <c:pt idx="76">
                  <c:v>1548.0</c:v>
                </c:pt>
                <c:pt idx="77">
                  <c:v>1563.0</c:v>
                </c:pt>
                <c:pt idx="78">
                  <c:v>1575.0</c:v>
                </c:pt>
                <c:pt idx="79">
                  <c:v>1590.0</c:v>
                </c:pt>
                <c:pt idx="80">
                  <c:v>1608.0</c:v>
                </c:pt>
                <c:pt idx="81">
                  <c:v>1624.0</c:v>
                </c:pt>
                <c:pt idx="82">
                  <c:v>1640.0</c:v>
                </c:pt>
                <c:pt idx="83">
                  <c:v>1657.0</c:v>
                </c:pt>
              </c:numCache>
            </c:numRef>
          </c:xVal>
          <c:yVal>
            <c:numRef>
              <c:f>density!$J$3:$J$86</c:f>
              <c:numCache>
                <c:formatCode>0.0</c:formatCode>
                <c:ptCount val="84"/>
                <c:pt idx="0">
                  <c:v>489.3743828403856</c:v>
                </c:pt>
                <c:pt idx="1">
                  <c:v>491.2690845438605</c:v>
                </c:pt>
                <c:pt idx="2">
                  <c:v>552.1702107269837</c:v>
                </c:pt>
                <c:pt idx="3">
                  <c:v>546.756777288484</c:v>
                </c:pt>
                <c:pt idx="4">
                  <c:v>392.4739242912385</c:v>
                </c:pt>
                <c:pt idx="5">
                  <c:v>436.1680656162729</c:v>
                </c:pt>
                <c:pt idx="6">
                  <c:v>377.2746688677581</c:v>
                </c:pt>
                <c:pt idx="7">
                  <c:v>464.3522905024308</c:v>
                </c:pt>
                <c:pt idx="8">
                  <c:v>498.0358763419854</c:v>
                </c:pt>
                <c:pt idx="9">
                  <c:v>338.2462548469556</c:v>
                </c:pt>
                <c:pt idx="10">
                  <c:v>471.8234617976703</c:v>
                </c:pt>
                <c:pt idx="11">
                  <c:v>570.7305539446974</c:v>
                </c:pt>
                <c:pt idx="12">
                  <c:v>394.7642230536807</c:v>
                </c:pt>
                <c:pt idx="13">
                  <c:v>500.7425930612353</c:v>
                </c:pt>
                <c:pt idx="14">
                  <c:v>426.3078832818624</c:v>
                </c:pt>
                <c:pt idx="15">
                  <c:v>740.5576943867782</c:v>
                </c:pt>
                <c:pt idx="16">
                  <c:v>376.774967319589</c:v>
                </c:pt>
                <c:pt idx="17">
                  <c:v>516.4415500328848</c:v>
                </c:pt>
                <c:pt idx="18">
                  <c:v>546.4383400273956</c:v>
                </c:pt>
                <c:pt idx="19">
                  <c:v>400.0242393501987</c:v>
                </c:pt>
                <c:pt idx="20">
                  <c:v>402.7594478243881</c:v>
                </c:pt>
                <c:pt idx="21">
                  <c:v>398.4287010735883</c:v>
                </c:pt>
                <c:pt idx="22">
                  <c:v>370.2788471933891</c:v>
                </c:pt>
                <c:pt idx="23">
                  <c:v>439.7373623889101</c:v>
                </c:pt>
                <c:pt idx="24">
                  <c:v>394.7642230536807</c:v>
                </c:pt>
                <c:pt idx="25">
                  <c:v>501.129266878271</c:v>
                </c:pt>
                <c:pt idx="26">
                  <c:v>470.3190971368662</c:v>
                </c:pt>
                <c:pt idx="27">
                  <c:v>454.7284088339866</c:v>
                </c:pt>
                <c:pt idx="28">
                  <c:v>476.382142587986</c:v>
                </c:pt>
                <c:pt idx="29">
                  <c:v>442.9172813318051</c:v>
                </c:pt>
                <c:pt idx="30">
                  <c:v>417.6077223985592</c:v>
                </c:pt>
                <c:pt idx="31">
                  <c:v>482.2119939832934</c:v>
                </c:pt>
                <c:pt idx="32">
                  <c:v>452.1299607835067</c:v>
                </c:pt>
                <c:pt idx="33">
                  <c:v>440.6064085596392</c:v>
                </c:pt>
                <c:pt idx="34">
                  <c:v>454.7284088339866</c:v>
                </c:pt>
                <c:pt idx="35">
                  <c:v>482.9724093826815</c:v>
                </c:pt>
                <c:pt idx="36">
                  <c:v>439.1377205311071</c:v>
                </c:pt>
                <c:pt idx="37">
                  <c:v>470.9687091494862</c:v>
                </c:pt>
                <c:pt idx="38">
                  <c:v>478.114441288306</c:v>
                </c:pt>
                <c:pt idx="39">
                  <c:v>457.5528088888561</c:v>
                </c:pt>
                <c:pt idx="40">
                  <c:v>498.9020256921453</c:v>
                </c:pt>
                <c:pt idx="41">
                  <c:v>516.8652100411152</c:v>
                </c:pt>
                <c:pt idx="42">
                  <c:v>543.3118651003477</c:v>
                </c:pt>
                <c:pt idx="43">
                  <c:v>548.1101356481088</c:v>
                </c:pt>
                <c:pt idx="44">
                  <c:v>479.0888593072359</c:v>
                </c:pt>
                <c:pt idx="45">
                  <c:v>519.6896100959848</c:v>
                </c:pt>
                <c:pt idx="46">
                  <c:v>479.9910982136527</c:v>
                </c:pt>
                <c:pt idx="47">
                  <c:v>569.886901980256</c:v>
                </c:pt>
                <c:pt idx="48">
                  <c:v>496.9531896542854</c:v>
                </c:pt>
                <c:pt idx="49">
                  <c:v>493.7051295911855</c:v>
                </c:pt>
                <c:pt idx="50">
                  <c:v>542.426030537684</c:v>
                </c:pt>
                <c:pt idx="51">
                  <c:v>535.9299104114842</c:v>
                </c:pt>
                <c:pt idx="52">
                  <c:v>545.10921058981</c:v>
                </c:pt>
                <c:pt idx="53">
                  <c:v>599.9357998902177</c:v>
                </c:pt>
                <c:pt idx="54">
                  <c:v>526.1857302221845</c:v>
                </c:pt>
                <c:pt idx="55">
                  <c:v>620.3794720520817</c:v>
                </c:pt>
                <c:pt idx="56">
                  <c:v>454.7284088339866</c:v>
                </c:pt>
                <c:pt idx="57">
                  <c:v>553.7169059951266</c:v>
                </c:pt>
                <c:pt idx="58">
                  <c:v>502.594557132301</c:v>
                </c:pt>
                <c:pt idx="59">
                  <c:v>522.9376701590846</c:v>
                </c:pt>
                <c:pt idx="60">
                  <c:v>527.3321043621021</c:v>
                </c:pt>
                <c:pt idx="61">
                  <c:v>609.6358887664436</c:v>
                </c:pt>
                <c:pt idx="62">
                  <c:v>512.4716988446517</c:v>
                </c:pt>
                <c:pt idx="63">
                  <c:v>533.8116103703321</c:v>
                </c:pt>
                <c:pt idx="64">
                  <c:v>556.8102965314122</c:v>
                </c:pt>
                <c:pt idx="65">
                  <c:v>623.6275321151817</c:v>
                </c:pt>
                <c:pt idx="66">
                  <c:v>522.64239197153</c:v>
                </c:pt>
                <c:pt idx="67">
                  <c:v>570.2149888553167</c:v>
                </c:pt>
                <c:pt idx="68">
                  <c:v>561.9143909162834</c:v>
                </c:pt>
                <c:pt idx="69">
                  <c:v>568.4105110424833</c:v>
                </c:pt>
                <c:pt idx="70">
                  <c:v>591.4888325434562</c:v>
                </c:pt>
                <c:pt idx="71">
                  <c:v>553.8797160233522</c:v>
                </c:pt>
                <c:pt idx="72">
                  <c:v>626.6845298216285</c:v>
                </c:pt>
                <c:pt idx="73">
                  <c:v>630.5057769546873</c:v>
                </c:pt>
                <c:pt idx="74">
                  <c:v>645.7907654869221</c:v>
                </c:pt>
                <c:pt idx="75">
                  <c:v>560.7177372088256</c:v>
                </c:pt>
                <c:pt idx="76">
                  <c:v>658.2735061215807</c:v>
                </c:pt>
                <c:pt idx="77">
                  <c:v>682.09261325098</c:v>
                </c:pt>
                <c:pt idx="78">
                  <c:v>649.612012619981</c:v>
                </c:pt>
                <c:pt idx="79">
                  <c:v>664.0478351226472</c:v>
                </c:pt>
                <c:pt idx="80">
                  <c:v>698.3329135664794</c:v>
                </c:pt>
                <c:pt idx="81">
                  <c:v>661.7922378566054</c:v>
                </c:pt>
                <c:pt idx="82">
                  <c:v>626.6845298216285</c:v>
                </c:pt>
                <c:pt idx="83">
                  <c:v>554.3355841023838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57518144"/>
        <c:axId val="-1957514752"/>
      </c:scatterChart>
      <c:valAx>
        <c:axId val="-1957518144"/>
        <c:scaling>
          <c:orientation val="minMax"/>
          <c:max val="17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Depth(cm)</a:t>
                </a:r>
              </a:p>
            </c:rich>
          </c:tx>
          <c:layout>
            <c:manualLayout>
              <c:xMode val="edge"/>
              <c:yMode val="edge"/>
              <c:x val="0.485209272526453"/>
              <c:y val="0.89414632535031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957514752"/>
        <c:crosses val="autoZero"/>
        <c:crossBetween val="midCat"/>
      </c:valAx>
      <c:valAx>
        <c:axId val="-1957514752"/>
        <c:scaling>
          <c:orientation val="minMax"/>
          <c:min val="300.0"/>
        </c:scaling>
        <c:delete val="0"/>
        <c:axPos val="l"/>
        <c:majorGridlines>
          <c:spPr>
            <a:ln w="3175">
              <a:solidFill>
                <a:srgbClr val="33CCCC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Density (kg/m^3)</a:t>
                </a:r>
              </a:p>
            </c:rich>
          </c:tx>
          <c:layout>
            <c:manualLayout>
              <c:xMode val="edge"/>
              <c:yMode val="edge"/>
              <c:x val="0.0296137114687507"/>
              <c:y val="0.3176572471639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95751814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'A09'!$C$2:$C$653</c:f>
              <c:numCache>
                <c:formatCode>0.00</c:formatCode>
                <c:ptCount val="652"/>
                <c:pt idx="0">
                  <c:v>-24.53528</c:v>
                </c:pt>
                <c:pt idx="1">
                  <c:v>-25.042816</c:v>
                </c:pt>
                <c:pt idx="2">
                  <c:v>-25.058013</c:v>
                </c:pt>
                <c:pt idx="3">
                  <c:v>-26.279866</c:v>
                </c:pt>
                <c:pt idx="4">
                  <c:v>-26.766176</c:v>
                </c:pt>
                <c:pt idx="5">
                  <c:v>-26.539738</c:v>
                </c:pt>
                <c:pt idx="6">
                  <c:v>-24.284049</c:v>
                </c:pt>
                <c:pt idx="7">
                  <c:v>-25.215311</c:v>
                </c:pt>
                <c:pt idx="8">
                  <c:v>-25.899881</c:v>
                </c:pt>
                <c:pt idx="9">
                  <c:v>-25.346366</c:v>
                </c:pt>
                <c:pt idx="10">
                  <c:v>-24.64792</c:v>
                </c:pt>
                <c:pt idx="11">
                  <c:v>-21.529757</c:v>
                </c:pt>
                <c:pt idx="13">
                  <c:v>-22.808958</c:v>
                </c:pt>
                <c:pt idx="14">
                  <c:v>-23.407984</c:v>
                </c:pt>
                <c:pt idx="15">
                  <c:v>-20.361213</c:v>
                </c:pt>
                <c:pt idx="16">
                  <c:v>-25.018704</c:v>
                </c:pt>
                <c:pt idx="17">
                  <c:v>-24.347762</c:v>
                </c:pt>
                <c:pt idx="18">
                  <c:v>-23.546268</c:v>
                </c:pt>
                <c:pt idx="19">
                  <c:v>-25.340954</c:v>
                </c:pt>
                <c:pt idx="20" formatCode="General">
                  <c:v>-24.59</c:v>
                </c:pt>
                <c:pt idx="21">
                  <c:v>-25.523607</c:v>
                </c:pt>
                <c:pt idx="22">
                  <c:v>-25.370029</c:v>
                </c:pt>
                <c:pt idx="23" formatCode="General">
                  <c:v>-25.05</c:v>
                </c:pt>
                <c:pt idx="24">
                  <c:v>-26.224822</c:v>
                </c:pt>
                <c:pt idx="25">
                  <c:v>-26.026402</c:v>
                </c:pt>
                <c:pt idx="26" formatCode="General">
                  <c:v>-25.62</c:v>
                </c:pt>
                <c:pt idx="27">
                  <c:v>-26.357961</c:v>
                </c:pt>
                <c:pt idx="28">
                  <c:v>-25.953214</c:v>
                </c:pt>
                <c:pt idx="29">
                  <c:v>-25.11999</c:v>
                </c:pt>
                <c:pt idx="30">
                  <c:v>-24.99797</c:v>
                </c:pt>
                <c:pt idx="32">
                  <c:v>-24.407044</c:v>
                </c:pt>
                <c:pt idx="33">
                  <c:v>-25.792481</c:v>
                </c:pt>
                <c:pt idx="34">
                  <c:v>-25.662792</c:v>
                </c:pt>
                <c:pt idx="35">
                  <c:v>-26.577232</c:v>
                </c:pt>
                <c:pt idx="36">
                  <c:v>-26.546457</c:v>
                </c:pt>
                <c:pt idx="37">
                  <c:v>-26.321332</c:v>
                </c:pt>
                <c:pt idx="38">
                  <c:v>-26.591513</c:v>
                </c:pt>
                <c:pt idx="39" formatCode="General">
                  <c:v>-24.78</c:v>
                </c:pt>
                <c:pt idx="40">
                  <c:v>-26.22088</c:v>
                </c:pt>
                <c:pt idx="41">
                  <c:v>-26.252921</c:v>
                </c:pt>
                <c:pt idx="42" formatCode="General">
                  <c:v>-24.42</c:v>
                </c:pt>
                <c:pt idx="43" formatCode="General">
                  <c:v>-20.79</c:v>
                </c:pt>
                <c:pt idx="44" formatCode="General">
                  <c:v>-24.41</c:v>
                </c:pt>
                <c:pt idx="45">
                  <c:v>-22.577038</c:v>
                </c:pt>
                <c:pt idx="46">
                  <c:v>-23.135729</c:v>
                </c:pt>
                <c:pt idx="47">
                  <c:v>-22.30511</c:v>
                </c:pt>
                <c:pt idx="48">
                  <c:v>-21.454679</c:v>
                </c:pt>
                <c:pt idx="50">
                  <c:v>-22.995515</c:v>
                </c:pt>
                <c:pt idx="51">
                  <c:v>-20.713218</c:v>
                </c:pt>
                <c:pt idx="52">
                  <c:v>-24.429666</c:v>
                </c:pt>
                <c:pt idx="53">
                  <c:v>-24.263542</c:v>
                </c:pt>
                <c:pt idx="54">
                  <c:v>-24.089798</c:v>
                </c:pt>
                <c:pt idx="55">
                  <c:v>-22.686128</c:v>
                </c:pt>
                <c:pt idx="57">
                  <c:v>-25.434971</c:v>
                </c:pt>
                <c:pt idx="62">
                  <c:v>-24.450635</c:v>
                </c:pt>
                <c:pt idx="63" formatCode="General">
                  <c:v>-23.16</c:v>
                </c:pt>
                <c:pt idx="64">
                  <c:v>-23.661933</c:v>
                </c:pt>
                <c:pt idx="65">
                  <c:v>-23.574051</c:v>
                </c:pt>
                <c:pt idx="66">
                  <c:v>-23.663656</c:v>
                </c:pt>
                <c:pt idx="67" formatCode="General">
                  <c:v>-23.95</c:v>
                </c:pt>
                <c:pt idx="68">
                  <c:v>-25.428904</c:v>
                </c:pt>
                <c:pt idx="69">
                  <c:v>-25.164623</c:v>
                </c:pt>
                <c:pt idx="70">
                  <c:v>-25.61891</c:v>
                </c:pt>
                <c:pt idx="71">
                  <c:v>-26.59485</c:v>
                </c:pt>
                <c:pt idx="72">
                  <c:v>-27.474758</c:v>
                </c:pt>
                <c:pt idx="73">
                  <c:v>-25.1096585</c:v>
                </c:pt>
                <c:pt idx="74">
                  <c:v>-25.9080325</c:v>
                </c:pt>
                <c:pt idx="75">
                  <c:v>-24.4493495</c:v>
                </c:pt>
                <c:pt idx="77">
                  <c:v>-24.65654</c:v>
                </c:pt>
                <c:pt idx="78">
                  <c:v>-25.6366255</c:v>
                </c:pt>
                <c:pt idx="79">
                  <c:v>-26.965338</c:v>
                </c:pt>
                <c:pt idx="80">
                  <c:v>-26.7664065</c:v>
                </c:pt>
                <c:pt idx="81">
                  <c:v>-25.2036605</c:v>
                </c:pt>
                <c:pt idx="82" formatCode="General">
                  <c:v>-26.38</c:v>
                </c:pt>
                <c:pt idx="83" formatCode="General">
                  <c:v>-25.875</c:v>
                </c:pt>
                <c:pt idx="84">
                  <c:v>-27.817579</c:v>
                </c:pt>
                <c:pt idx="85" formatCode="General">
                  <c:v>-26.3</c:v>
                </c:pt>
                <c:pt idx="86">
                  <c:v>-27.206967</c:v>
                </c:pt>
                <c:pt idx="87">
                  <c:v>-27.263728</c:v>
                </c:pt>
                <c:pt idx="88">
                  <c:v>-27.281765</c:v>
                </c:pt>
                <c:pt idx="89">
                  <c:v>-25.591582</c:v>
                </c:pt>
                <c:pt idx="90">
                  <c:v>-25.018112</c:v>
                </c:pt>
                <c:pt idx="91" formatCode="General">
                  <c:v>-25.09</c:v>
                </c:pt>
                <c:pt idx="92">
                  <c:v>-26.618454</c:v>
                </c:pt>
                <c:pt idx="93">
                  <c:v>-27.692852</c:v>
                </c:pt>
                <c:pt idx="94" formatCode="General">
                  <c:v>-25.26</c:v>
                </c:pt>
                <c:pt idx="95">
                  <c:v>-28.074951</c:v>
                </c:pt>
                <c:pt idx="96">
                  <c:v>-28.281828</c:v>
                </c:pt>
                <c:pt idx="97">
                  <c:v>-28.177535</c:v>
                </c:pt>
                <c:pt idx="98">
                  <c:v>-26.418351</c:v>
                </c:pt>
                <c:pt idx="99">
                  <c:v>-26.13296</c:v>
                </c:pt>
                <c:pt idx="100">
                  <c:v>-26.249288</c:v>
                </c:pt>
                <c:pt idx="101">
                  <c:v>-26.320636</c:v>
                </c:pt>
                <c:pt idx="103">
                  <c:v>-26.185448</c:v>
                </c:pt>
                <c:pt idx="104">
                  <c:v>-26.823916</c:v>
                </c:pt>
                <c:pt idx="105">
                  <c:v>-27.074688</c:v>
                </c:pt>
                <c:pt idx="106">
                  <c:v>-27.071611</c:v>
                </c:pt>
                <c:pt idx="107">
                  <c:v>-27.723925</c:v>
                </c:pt>
                <c:pt idx="108">
                  <c:v>-26.936299</c:v>
                </c:pt>
                <c:pt idx="109">
                  <c:v>-27.107399</c:v>
                </c:pt>
                <c:pt idx="110">
                  <c:v>-26.308438</c:v>
                </c:pt>
                <c:pt idx="111">
                  <c:v>-26.527148</c:v>
                </c:pt>
                <c:pt idx="112">
                  <c:v>-26.979446</c:v>
                </c:pt>
                <c:pt idx="113">
                  <c:v>-25.895724</c:v>
                </c:pt>
                <c:pt idx="114">
                  <c:v>-26.901361</c:v>
                </c:pt>
                <c:pt idx="115">
                  <c:v>-27.223837</c:v>
                </c:pt>
                <c:pt idx="119">
                  <c:v>-25.630192</c:v>
                </c:pt>
                <c:pt idx="120">
                  <c:v>-25.600138</c:v>
                </c:pt>
                <c:pt idx="121">
                  <c:v>-26.372008</c:v>
                </c:pt>
                <c:pt idx="122">
                  <c:v>-26.440384</c:v>
                </c:pt>
                <c:pt idx="123">
                  <c:v>-27.244181</c:v>
                </c:pt>
                <c:pt idx="124">
                  <c:v>-26.759472</c:v>
                </c:pt>
                <c:pt idx="125">
                  <c:v>-24.724908</c:v>
                </c:pt>
                <c:pt idx="126">
                  <c:v>-26.172068</c:v>
                </c:pt>
                <c:pt idx="127">
                  <c:v>-26.361229</c:v>
                </c:pt>
                <c:pt idx="128">
                  <c:v>-26.330195</c:v>
                </c:pt>
                <c:pt idx="129">
                  <c:v>-25.710986</c:v>
                </c:pt>
                <c:pt idx="130">
                  <c:v>-26.587428</c:v>
                </c:pt>
                <c:pt idx="131">
                  <c:v>-26.378377</c:v>
                </c:pt>
                <c:pt idx="132">
                  <c:v>-26.746365</c:v>
                </c:pt>
                <c:pt idx="133">
                  <c:v>-26.530465</c:v>
                </c:pt>
                <c:pt idx="134">
                  <c:v>-24.684357</c:v>
                </c:pt>
                <c:pt idx="135">
                  <c:v>-24.97066</c:v>
                </c:pt>
                <c:pt idx="136">
                  <c:v>-26.075196</c:v>
                </c:pt>
                <c:pt idx="137">
                  <c:v>-24.205673</c:v>
                </c:pt>
                <c:pt idx="138">
                  <c:v>-22.369052</c:v>
                </c:pt>
                <c:pt idx="139">
                  <c:v>-23.488868</c:v>
                </c:pt>
                <c:pt idx="140">
                  <c:v>-24.490242</c:v>
                </c:pt>
                <c:pt idx="141">
                  <c:v>-26.008755</c:v>
                </c:pt>
                <c:pt idx="142">
                  <c:v>-27.096109</c:v>
                </c:pt>
                <c:pt idx="143">
                  <c:v>-25.675457</c:v>
                </c:pt>
                <c:pt idx="144">
                  <c:v>-27.805253</c:v>
                </c:pt>
                <c:pt idx="145">
                  <c:v>-28.427724</c:v>
                </c:pt>
                <c:pt idx="151">
                  <c:v>-26.108721</c:v>
                </c:pt>
                <c:pt idx="152">
                  <c:v>-23.984471</c:v>
                </c:pt>
                <c:pt idx="153">
                  <c:v>-26.105584</c:v>
                </c:pt>
                <c:pt idx="154">
                  <c:v>-26.278125</c:v>
                </c:pt>
                <c:pt idx="155">
                  <c:v>-25.512784</c:v>
                </c:pt>
                <c:pt idx="156">
                  <c:v>-26.280216</c:v>
                </c:pt>
                <c:pt idx="157">
                  <c:v>-25.935181</c:v>
                </c:pt>
                <c:pt idx="158">
                  <c:v>-26.532416</c:v>
                </c:pt>
                <c:pt idx="159">
                  <c:v>-27.101801</c:v>
                </c:pt>
                <c:pt idx="160">
                  <c:v>-27.008103</c:v>
                </c:pt>
                <c:pt idx="161">
                  <c:v>-27.30385</c:v>
                </c:pt>
                <c:pt idx="162">
                  <c:v>-27.341012</c:v>
                </c:pt>
                <c:pt idx="163">
                  <c:v>-27.200107</c:v>
                </c:pt>
                <c:pt idx="164">
                  <c:v>-26.0357</c:v>
                </c:pt>
                <c:pt idx="165">
                  <c:v>-27.356801</c:v>
                </c:pt>
                <c:pt idx="166">
                  <c:v>-27.323178</c:v>
                </c:pt>
                <c:pt idx="167">
                  <c:v>-26.623898</c:v>
                </c:pt>
                <c:pt idx="168">
                  <c:v>-26.866232</c:v>
                </c:pt>
                <c:pt idx="169">
                  <c:v>-26.578461</c:v>
                </c:pt>
                <c:pt idx="170">
                  <c:v>-24.149063</c:v>
                </c:pt>
                <c:pt idx="171">
                  <c:v>-26.074103</c:v>
                </c:pt>
                <c:pt idx="172">
                  <c:v>-25.650256</c:v>
                </c:pt>
                <c:pt idx="173">
                  <c:v>-25.361829</c:v>
                </c:pt>
                <c:pt idx="174">
                  <c:v>-25.451495</c:v>
                </c:pt>
                <c:pt idx="175">
                  <c:v>-25.814645</c:v>
                </c:pt>
                <c:pt idx="176">
                  <c:v>-25.615884</c:v>
                </c:pt>
                <c:pt idx="177">
                  <c:v>-25.808667</c:v>
                </c:pt>
                <c:pt idx="178">
                  <c:v>-26.21964</c:v>
                </c:pt>
                <c:pt idx="179">
                  <c:v>-25.805679</c:v>
                </c:pt>
                <c:pt idx="180">
                  <c:v>-23.587924</c:v>
                </c:pt>
                <c:pt idx="181">
                  <c:v>-25.33194</c:v>
                </c:pt>
                <c:pt idx="183" formatCode="General">
                  <c:v>-22.355772</c:v>
                </c:pt>
                <c:pt idx="185" formatCode="General">
                  <c:v>-23.572071</c:v>
                </c:pt>
                <c:pt idx="186" formatCode="General">
                  <c:v>-24.918632</c:v>
                </c:pt>
                <c:pt idx="187" formatCode="General">
                  <c:v>-22.444557</c:v>
                </c:pt>
                <c:pt idx="188" formatCode="General">
                  <c:v>-24.870386</c:v>
                </c:pt>
                <c:pt idx="189" formatCode="0.0">
                  <c:v>-26.498274</c:v>
                </c:pt>
                <c:pt idx="190" formatCode="0.0">
                  <c:v>-26.172487</c:v>
                </c:pt>
                <c:pt idx="191" formatCode="0.0">
                  <c:v>-25.783693</c:v>
                </c:pt>
                <c:pt idx="192">
                  <c:v>-26.397756</c:v>
                </c:pt>
                <c:pt idx="193">
                  <c:v>-27.707594</c:v>
                </c:pt>
                <c:pt idx="194">
                  <c:v>-27.277803</c:v>
                </c:pt>
                <c:pt idx="195">
                  <c:v>-26.663817</c:v>
                </c:pt>
                <c:pt idx="196">
                  <c:v>-27.308098</c:v>
                </c:pt>
                <c:pt idx="197">
                  <c:v>-27.2695</c:v>
                </c:pt>
                <c:pt idx="198">
                  <c:v>-27.975072</c:v>
                </c:pt>
                <c:pt idx="199">
                  <c:v>-27.825311</c:v>
                </c:pt>
                <c:pt idx="200">
                  <c:v>-27.3730095</c:v>
                </c:pt>
                <c:pt idx="201">
                  <c:v>-23.484207</c:v>
                </c:pt>
                <c:pt idx="202">
                  <c:v>-27.157941</c:v>
                </c:pt>
                <c:pt idx="203">
                  <c:v>-27.008777</c:v>
                </c:pt>
                <c:pt idx="204">
                  <c:v>-26.77196</c:v>
                </c:pt>
                <c:pt idx="205">
                  <c:v>-26.808867</c:v>
                </c:pt>
                <c:pt idx="207">
                  <c:v>-26.41792</c:v>
                </c:pt>
                <c:pt idx="211">
                  <c:v>-26.42798</c:v>
                </c:pt>
                <c:pt idx="212">
                  <c:v>-26.418714</c:v>
                </c:pt>
                <c:pt idx="213">
                  <c:v>-26.410992</c:v>
                </c:pt>
                <c:pt idx="214">
                  <c:v>-25.478189</c:v>
                </c:pt>
                <c:pt idx="215">
                  <c:v>-25.868916</c:v>
                </c:pt>
                <c:pt idx="216">
                  <c:v>-25.145628</c:v>
                </c:pt>
                <c:pt idx="217">
                  <c:v>-26.136907</c:v>
                </c:pt>
                <c:pt idx="218">
                  <c:v>-26.234978</c:v>
                </c:pt>
                <c:pt idx="219">
                  <c:v>-26.384421</c:v>
                </c:pt>
                <c:pt idx="220">
                  <c:v>-26.731563</c:v>
                </c:pt>
                <c:pt idx="221">
                  <c:v>-27.054577</c:v>
                </c:pt>
                <c:pt idx="222">
                  <c:v>-27.007038</c:v>
                </c:pt>
                <c:pt idx="223">
                  <c:v>-27.06405</c:v>
                </c:pt>
                <c:pt idx="224">
                  <c:v>-27.36452</c:v>
                </c:pt>
                <c:pt idx="225">
                  <c:v>-27.856059</c:v>
                </c:pt>
                <c:pt idx="226">
                  <c:v>-28.315239</c:v>
                </c:pt>
                <c:pt idx="227">
                  <c:v>-28.99227</c:v>
                </c:pt>
                <c:pt idx="228">
                  <c:v>-29.02384</c:v>
                </c:pt>
                <c:pt idx="229">
                  <c:v>-29.413729</c:v>
                </c:pt>
                <c:pt idx="230">
                  <c:v>-29.686809</c:v>
                </c:pt>
                <c:pt idx="231">
                  <c:v>-29.519488</c:v>
                </c:pt>
                <c:pt idx="232">
                  <c:v>-29.428397</c:v>
                </c:pt>
                <c:pt idx="233">
                  <c:v>-29.386284</c:v>
                </c:pt>
                <c:pt idx="234">
                  <c:v>-29.147142</c:v>
                </c:pt>
                <c:pt idx="235">
                  <c:v>-28.723003</c:v>
                </c:pt>
                <c:pt idx="236">
                  <c:v>-28.346993</c:v>
                </c:pt>
                <c:pt idx="237">
                  <c:v>-29.597912</c:v>
                </c:pt>
                <c:pt idx="238">
                  <c:v>-29.314893</c:v>
                </c:pt>
                <c:pt idx="239">
                  <c:v>-29.498212</c:v>
                </c:pt>
                <c:pt idx="240">
                  <c:v>-28.724734</c:v>
                </c:pt>
                <c:pt idx="241">
                  <c:v>-27.35788</c:v>
                </c:pt>
                <c:pt idx="242" formatCode="General">
                  <c:v>-26.059979</c:v>
                </c:pt>
                <c:pt idx="243">
                  <c:v>-26.225436</c:v>
                </c:pt>
                <c:pt idx="244">
                  <c:v>-25.570489</c:v>
                </c:pt>
                <c:pt idx="245">
                  <c:v>-25.507929</c:v>
                </c:pt>
                <c:pt idx="247">
                  <c:v>-26.004546</c:v>
                </c:pt>
                <c:pt idx="248">
                  <c:v>-25.798881</c:v>
                </c:pt>
                <c:pt idx="249">
                  <c:v>-25.414773</c:v>
                </c:pt>
                <c:pt idx="250">
                  <c:v>-22.062696</c:v>
                </c:pt>
                <c:pt idx="251">
                  <c:v>-25.4</c:v>
                </c:pt>
                <c:pt idx="252">
                  <c:v>-28.984691</c:v>
                </c:pt>
                <c:pt idx="253">
                  <c:v>-28.440598</c:v>
                </c:pt>
                <c:pt idx="254">
                  <c:v>-28.786054</c:v>
                </c:pt>
                <c:pt idx="255" formatCode="General">
                  <c:v>-24.74</c:v>
                </c:pt>
                <c:pt idx="256">
                  <c:v>-28.977782</c:v>
                </c:pt>
                <c:pt idx="257">
                  <c:v>-28.245422</c:v>
                </c:pt>
                <c:pt idx="258">
                  <c:v>-28.215916</c:v>
                </c:pt>
                <c:pt idx="259">
                  <c:v>-28.103099</c:v>
                </c:pt>
                <c:pt idx="260" formatCode="General">
                  <c:v>-26.87</c:v>
                </c:pt>
                <c:pt idx="261">
                  <c:v>-28.282514</c:v>
                </c:pt>
                <c:pt idx="262">
                  <c:v>-29.11483</c:v>
                </c:pt>
                <c:pt idx="263">
                  <c:v>-28.742645</c:v>
                </c:pt>
                <c:pt idx="264">
                  <c:v>-28.595502</c:v>
                </c:pt>
                <c:pt idx="265" formatCode="General">
                  <c:v>-26.64</c:v>
                </c:pt>
                <c:pt idx="266">
                  <c:v>-27.9273</c:v>
                </c:pt>
                <c:pt idx="267" formatCode="General">
                  <c:v>-24.28</c:v>
                </c:pt>
                <c:pt idx="268">
                  <c:v>-27.682056</c:v>
                </c:pt>
                <c:pt idx="269">
                  <c:v>-27.318728</c:v>
                </c:pt>
                <c:pt idx="270">
                  <c:v>-27.202254</c:v>
                </c:pt>
                <c:pt idx="271" formatCode="General">
                  <c:v>-24.86</c:v>
                </c:pt>
                <c:pt idx="272">
                  <c:v>-26.700822</c:v>
                </c:pt>
                <c:pt idx="273">
                  <c:v>-26.813219</c:v>
                </c:pt>
                <c:pt idx="274">
                  <c:v>-27.082289</c:v>
                </c:pt>
                <c:pt idx="275">
                  <c:v>-26.990329</c:v>
                </c:pt>
                <c:pt idx="276" formatCode="General">
                  <c:v>-22.32</c:v>
                </c:pt>
                <c:pt idx="278">
                  <c:v>-26.6694</c:v>
                </c:pt>
                <c:pt idx="279" formatCode="0.0">
                  <c:v>-23.241938</c:v>
                </c:pt>
                <c:pt idx="280" formatCode="0.0">
                  <c:v>-22.561166</c:v>
                </c:pt>
                <c:pt idx="282" formatCode="0.0">
                  <c:v>-24.626966</c:v>
                </c:pt>
                <c:pt idx="283" formatCode="0.0">
                  <c:v>-21.037398</c:v>
                </c:pt>
                <c:pt idx="285" formatCode="0.0">
                  <c:v>-25.082067</c:v>
                </c:pt>
                <c:pt idx="286" formatCode="0.0">
                  <c:v>-24.902764</c:v>
                </c:pt>
                <c:pt idx="287" formatCode="0.0">
                  <c:v>-24.937786</c:v>
                </c:pt>
                <c:pt idx="288" formatCode="0.0">
                  <c:v>-22.774806</c:v>
                </c:pt>
                <c:pt idx="289" formatCode="0.0">
                  <c:v>-23.843734</c:v>
                </c:pt>
                <c:pt idx="291" formatCode="0.0">
                  <c:v>-24.99559</c:v>
                </c:pt>
                <c:pt idx="292" formatCode="0.0">
                  <c:v>-25.684474</c:v>
                </c:pt>
                <c:pt idx="293" formatCode="0.0">
                  <c:v>-26.154445</c:v>
                </c:pt>
                <c:pt idx="294" formatCode="0.0">
                  <c:v>-26.723923</c:v>
                </c:pt>
                <c:pt idx="295" formatCode="0.0">
                  <c:v>-27.066202</c:v>
                </c:pt>
                <c:pt idx="296" formatCode="0.0">
                  <c:v>-24.929339</c:v>
                </c:pt>
                <c:pt idx="297" formatCode="0.0">
                  <c:v>-26.750826</c:v>
                </c:pt>
                <c:pt idx="298" formatCode="0.0">
                  <c:v>-20.71869</c:v>
                </c:pt>
                <c:pt idx="299" formatCode="0.0">
                  <c:v>-22.687865</c:v>
                </c:pt>
                <c:pt idx="300" formatCode="0.0">
                  <c:v>-26.264833</c:v>
                </c:pt>
                <c:pt idx="301" formatCode="0.0">
                  <c:v>-24.619602</c:v>
                </c:pt>
                <c:pt idx="302" formatCode="0.0">
                  <c:v>-26.783422</c:v>
                </c:pt>
                <c:pt idx="303" formatCode="0.0">
                  <c:v>-26.337618</c:v>
                </c:pt>
                <c:pt idx="304" formatCode="0.0">
                  <c:v>-24.48768</c:v>
                </c:pt>
                <c:pt idx="305" formatCode="0.0">
                  <c:v>-27.054847</c:v>
                </c:pt>
                <c:pt idx="306" formatCode="0.0">
                  <c:v>-27.559789</c:v>
                </c:pt>
                <c:pt idx="307" formatCode="0.0">
                  <c:v>-27.624992</c:v>
                </c:pt>
                <c:pt idx="308" formatCode="0.0">
                  <c:v>-26.857723</c:v>
                </c:pt>
                <c:pt idx="309" formatCode="0.0">
                  <c:v>-27.042717</c:v>
                </c:pt>
                <c:pt idx="310">
                  <c:v>-25.832922</c:v>
                </c:pt>
                <c:pt idx="311">
                  <c:v>-26.646453</c:v>
                </c:pt>
                <c:pt idx="312">
                  <c:v>-26.744496</c:v>
                </c:pt>
                <c:pt idx="313">
                  <c:v>-26.85152</c:v>
                </c:pt>
                <c:pt idx="314">
                  <c:v>-28.363325</c:v>
                </c:pt>
                <c:pt idx="315">
                  <c:v>-27.74113</c:v>
                </c:pt>
                <c:pt idx="316">
                  <c:v>-27.565096</c:v>
                </c:pt>
                <c:pt idx="317">
                  <c:v>-27.166702</c:v>
                </c:pt>
                <c:pt idx="318">
                  <c:v>-27.164386</c:v>
                </c:pt>
                <c:pt idx="319">
                  <c:v>-27.067876</c:v>
                </c:pt>
                <c:pt idx="320">
                  <c:v>-26.71042</c:v>
                </c:pt>
                <c:pt idx="321">
                  <c:v>-26.306337</c:v>
                </c:pt>
                <c:pt idx="322">
                  <c:v>-26.446038</c:v>
                </c:pt>
                <c:pt idx="323">
                  <c:v>-26.019423</c:v>
                </c:pt>
                <c:pt idx="324">
                  <c:v>-25.645962</c:v>
                </c:pt>
                <c:pt idx="325">
                  <c:v>-26.684524</c:v>
                </c:pt>
                <c:pt idx="326">
                  <c:v>-26.39799</c:v>
                </c:pt>
                <c:pt idx="327">
                  <c:v>-26.495093</c:v>
                </c:pt>
                <c:pt idx="328">
                  <c:v>-26.165578</c:v>
                </c:pt>
                <c:pt idx="329">
                  <c:v>-25.810594</c:v>
                </c:pt>
                <c:pt idx="330">
                  <c:v>-25.371548</c:v>
                </c:pt>
                <c:pt idx="331">
                  <c:v>-24.369249</c:v>
                </c:pt>
                <c:pt idx="332">
                  <c:v>-23.43245</c:v>
                </c:pt>
                <c:pt idx="333">
                  <c:v>-25.009776</c:v>
                </c:pt>
                <c:pt idx="335">
                  <c:v>-25.293723</c:v>
                </c:pt>
                <c:pt idx="336">
                  <c:v>-24.499149</c:v>
                </c:pt>
                <c:pt idx="337">
                  <c:v>-23.429773</c:v>
                </c:pt>
                <c:pt idx="338">
                  <c:v>-23.302578</c:v>
                </c:pt>
                <c:pt idx="339">
                  <c:v>-24.693867</c:v>
                </c:pt>
                <c:pt idx="340">
                  <c:v>-26.255604</c:v>
                </c:pt>
                <c:pt idx="341">
                  <c:v>-25.95989</c:v>
                </c:pt>
                <c:pt idx="342">
                  <c:v>-26.307699</c:v>
                </c:pt>
                <c:pt idx="343">
                  <c:v>-23.951178</c:v>
                </c:pt>
                <c:pt idx="344">
                  <c:v>-25.592162</c:v>
                </c:pt>
                <c:pt idx="345">
                  <c:v>-23.249224</c:v>
                </c:pt>
                <c:pt idx="346">
                  <c:v>-26.30469</c:v>
                </c:pt>
                <c:pt idx="347">
                  <c:v>-26.1369</c:v>
                </c:pt>
                <c:pt idx="348">
                  <c:v>-24.104375</c:v>
                </c:pt>
                <c:pt idx="349">
                  <c:v>-27.343383</c:v>
                </c:pt>
                <c:pt idx="350">
                  <c:v>-26.157607</c:v>
                </c:pt>
                <c:pt idx="351">
                  <c:v>-24.608997</c:v>
                </c:pt>
                <c:pt idx="352">
                  <c:v>-24.619805</c:v>
                </c:pt>
                <c:pt idx="353">
                  <c:v>-25.640374</c:v>
                </c:pt>
                <c:pt idx="354">
                  <c:v>-27.225673</c:v>
                </c:pt>
                <c:pt idx="355">
                  <c:v>-25.092684</c:v>
                </c:pt>
                <c:pt idx="357">
                  <c:v>-25.854359</c:v>
                </c:pt>
                <c:pt idx="358">
                  <c:v>-25.256761</c:v>
                </c:pt>
                <c:pt idx="359">
                  <c:v>-22.56663</c:v>
                </c:pt>
                <c:pt idx="360">
                  <c:v>-20.983935</c:v>
                </c:pt>
                <c:pt idx="363">
                  <c:v>-27.49744</c:v>
                </c:pt>
                <c:pt idx="364">
                  <c:v>-25.268353</c:v>
                </c:pt>
                <c:pt idx="365">
                  <c:v>-27.347934</c:v>
                </c:pt>
                <c:pt idx="366">
                  <c:v>-25.927577</c:v>
                </c:pt>
                <c:pt idx="367">
                  <c:v>-25.540641</c:v>
                </c:pt>
                <c:pt idx="369">
                  <c:v>-25.466946</c:v>
                </c:pt>
                <c:pt idx="372">
                  <c:v>-24.178169</c:v>
                </c:pt>
                <c:pt idx="373">
                  <c:v>-22.745696</c:v>
                </c:pt>
                <c:pt idx="374">
                  <c:v>-26.393584</c:v>
                </c:pt>
                <c:pt idx="375">
                  <c:v>-26.486615</c:v>
                </c:pt>
                <c:pt idx="376">
                  <c:v>-26.235606</c:v>
                </c:pt>
                <c:pt idx="377" formatCode="General">
                  <c:v>-21.52</c:v>
                </c:pt>
                <c:pt idx="378">
                  <c:v>-26.763953</c:v>
                </c:pt>
                <c:pt idx="379">
                  <c:v>-26.449243</c:v>
                </c:pt>
                <c:pt idx="380">
                  <c:v>-26.346314</c:v>
                </c:pt>
                <c:pt idx="381">
                  <c:v>-26.540163</c:v>
                </c:pt>
                <c:pt idx="382" formatCode="General">
                  <c:v>-24.92</c:v>
                </c:pt>
                <c:pt idx="383">
                  <c:v>-25.47485</c:v>
                </c:pt>
                <c:pt idx="384" formatCode="General">
                  <c:v>-23.77</c:v>
                </c:pt>
                <c:pt idx="385">
                  <c:v>-26.461173</c:v>
                </c:pt>
                <c:pt idx="386">
                  <c:v>-26.548057</c:v>
                </c:pt>
                <c:pt idx="387">
                  <c:v>-26.450747</c:v>
                </c:pt>
                <c:pt idx="388">
                  <c:v>-26.049343</c:v>
                </c:pt>
                <c:pt idx="389">
                  <c:v>-27.721166</c:v>
                </c:pt>
                <c:pt idx="391">
                  <c:v>-23.963547</c:v>
                </c:pt>
                <c:pt idx="393">
                  <c:v>-24.955383</c:v>
                </c:pt>
                <c:pt idx="394">
                  <c:v>-26.537414</c:v>
                </c:pt>
                <c:pt idx="395">
                  <c:v>-25.56045</c:v>
                </c:pt>
                <c:pt idx="396">
                  <c:v>-26.099692</c:v>
                </c:pt>
                <c:pt idx="397">
                  <c:v>-26.142536</c:v>
                </c:pt>
                <c:pt idx="398">
                  <c:v>-25.885472</c:v>
                </c:pt>
                <c:pt idx="399">
                  <c:v>-26.240043</c:v>
                </c:pt>
                <c:pt idx="400">
                  <c:v>-27.020149</c:v>
                </c:pt>
                <c:pt idx="401">
                  <c:v>-25.098871</c:v>
                </c:pt>
                <c:pt idx="402">
                  <c:v>-27.405336</c:v>
                </c:pt>
                <c:pt idx="403">
                  <c:v>-27.203423</c:v>
                </c:pt>
                <c:pt idx="404">
                  <c:v>-27.010829</c:v>
                </c:pt>
                <c:pt idx="405">
                  <c:v>-27.560444</c:v>
                </c:pt>
                <c:pt idx="406">
                  <c:v>-27.146701</c:v>
                </c:pt>
                <c:pt idx="407">
                  <c:v>-27.443983</c:v>
                </c:pt>
                <c:pt idx="408">
                  <c:v>-26.362121</c:v>
                </c:pt>
                <c:pt idx="409">
                  <c:v>-26.607302</c:v>
                </c:pt>
                <c:pt idx="410">
                  <c:v>-26.050129</c:v>
                </c:pt>
                <c:pt idx="411">
                  <c:v>-26.108599</c:v>
                </c:pt>
                <c:pt idx="412">
                  <c:v>-26.036636</c:v>
                </c:pt>
                <c:pt idx="413">
                  <c:v>-25.906202</c:v>
                </c:pt>
                <c:pt idx="414">
                  <c:v>-24.703811</c:v>
                </c:pt>
                <c:pt idx="415">
                  <c:v>-25.784562</c:v>
                </c:pt>
                <c:pt idx="416">
                  <c:v>-26.510892</c:v>
                </c:pt>
                <c:pt idx="417">
                  <c:v>-26.328118</c:v>
                </c:pt>
                <c:pt idx="418">
                  <c:v>-26.029321</c:v>
                </c:pt>
                <c:pt idx="419">
                  <c:v>-25.846546</c:v>
                </c:pt>
                <c:pt idx="420">
                  <c:v>-27.546034</c:v>
                </c:pt>
                <c:pt idx="421">
                  <c:v>-27.416441</c:v>
                </c:pt>
                <c:pt idx="422">
                  <c:v>-27.478152</c:v>
                </c:pt>
                <c:pt idx="423">
                  <c:v>-27.564547</c:v>
                </c:pt>
                <c:pt idx="424">
                  <c:v>-28.262709</c:v>
                </c:pt>
                <c:pt idx="425">
                  <c:v>-27.613008</c:v>
                </c:pt>
                <c:pt idx="426">
                  <c:v>-27.983729</c:v>
                </c:pt>
                <c:pt idx="427">
                  <c:v>-29.459359</c:v>
                </c:pt>
                <c:pt idx="428">
                  <c:v>-27.722082</c:v>
                </c:pt>
                <c:pt idx="429">
                  <c:v>-28.235835</c:v>
                </c:pt>
                <c:pt idx="430">
                  <c:v>-27.672643</c:v>
                </c:pt>
                <c:pt idx="431">
                  <c:v>-26.181769</c:v>
                </c:pt>
                <c:pt idx="432">
                  <c:v>-27.123493</c:v>
                </c:pt>
                <c:pt idx="433">
                  <c:v>-27.217287</c:v>
                </c:pt>
                <c:pt idx="434">
                  <c:v>-25.013124</c:v>
                </c:pt>
                <c:pt idx="435">
                  <c:v>-26.038135</c:v>
                </c:pt>
                <c:pt idx="436">
                  <c:v>-23.318475</c:v>
                </c:pt>
                <c:pt idx="438">
                  <c:v>-24.388724</c:v>
                </c:pt>
                <c:pt idx="440">
                  <c:v>-23.099989</c:v>
                </c:pt>
                <c:pt idx="441">
                  <c:v>-26.494316</c:v>
                </c:pt>
                <c:pt idx="442">
                  <c:v>-23.819998</c:v>
                </c:pt>
                <c:pt idx="445">
                  <c:v>-24.486016</c:v>
                </c:pt>
                <c:pt idx="449">
                  <c:v>-23.143112</c:v>
                </c:pt>
                <c:pt idx="450">
                  <c:v>-25.098766</c:v>
                </c:pt>
                <c:pt idx="452">
                  <c:v>-25.320707</c:v>
                </c:pt>
                <c:pt idx="453">
                  <c:v>-25.952756</c:v>
                </c:pt>
                <c:pt idx="454">
                  <c:v>-25.24351</c:v>
                </c:pt>
                <c:pt idx="455">
                  <c:v>-27.786181</c:v>
                </c:pt>
                <c:pt idx="456">
                  <c:v>-24.916622</c:v>
                </c:pt>
                <c:pt idx="457">
                  <c:v>-24.953543</c:v>
                </c:pt>
                <c:pt idx="458">
                  <c:v>-25.051075</c:v>
                </c:pt>
                <c:pt idx="459">
                  <c:v>-26.53506</c:v>
                </c:pt>
                <c:pt idx="460">
                  <c:v>-23.516073</c:v>
                </c:pt>
                <c:pt idx="462">
                  <c:v>-26.301346</c:v>
                </c:pt>
                <c:pt idx="463" formatCode="General">
                  <c:v>-27.61</c:v>
                </c:pt>
                <c:pt idx="464" formatCode="General">
                  <c:v>-28.07</c:v>
                </c:pt>
                <c:pt idx="465" formatCode="General">
                  <c:v>-27.07</c:v>
                </c:pt>
                <c:pt idx="466" formatCode="General">
                  <c:v>-26.53</c:v>
                </c:pt>
                <c:pt idx="467" formatCode="General">
                  <c:v>-25.91</c:v>
                </c:pt>
                <c:pt idx="468" formatCode="General">
                  <c:v>-25.92</c:v>
                </c:pt>
                <c:pt idx="469" formatCode="General">
                  <c:v>-26.25</c:v>
                </c:pt>
                <c:pt idx="470" formatCode="General">
                  <c:v>-25.6</c:v>
                </c:pt>
                <c:pt idx="471" formatCode="General">
                  <c:v>-25.32</c:v>
                </c:pt>
                <c:pt idx="472" formatCode="General">
                  <c:v>-25.245</c:v>
                </c:pt>
                <c:pt idx="473" formatCode="General">
                  <c:v>-24.73</c:v>
                </c:pt>
                <c:pt idx="474" formatCode="General">
                  <c:v>-25.75</c:v>
                </c:pt>
                <c:pt idx="475" formatCode="General">
                  <c:v>-25.17</c:v>
                </c:pt>
                <c:pt idx="476" formatCode="General">
                  <c:v>-25.08</c:v>
                </c:pt>
                <c:pt idx="477" formatCode="General">
                  <c:v>-25.32</c:v>
                </c:pt>
                <c:pt idx="478" formatCode="General">
                  <c:v>-24.78</c:v>
                </c:pt>
                <c:pt idx="479" formatCode="General">
                  <c:v>-24.63</c:v>
                </c:pt>
                <c:pt idx="480" formatCode="General">
                  <c:v>-25.14</c:v>
                </c:pt>
                <c:pt idx="481" formatCode="General">
                  <c:v>-25.18</c:v>
                </c:pt>
                <c:pt idx="482" formatCode="General">
                  <c:v>-25.07</c:v>
                </c:pt>
                <c:pt idx="483" formatCode="General">
                  <c:v>-24.68</c:v>
                </c:pt>
                <c:pt idx="484" formatCode="General">
                  <c:v>-23.53</c:v>
                </c:pt>
                <c:pt idx="485" formatCode="General">
                  <c:v>-23.767152</c:v>
                </c:pt>
                <c:pt idx="486" formatCode="General">
                  <c:v>-23.944136</c:v>
                </c:pt>
                <c:pt idx="488" formatCode="General">
                  <c:v>-22.100199</c:v>
                </c:pt>
                <c:pt idx="490" formatCode="General">
                  <c:v>-23.672626</c:v>
                </c:pt>
                <c:pt idx="491" formatCode="General">
                  <c:v>-22.569155</c:v>
                </c:pt>
                <c:pt idx="493" formatCode="General">
                  <c:v>-23.49429</c:v>
                </c:pt>
                <c:pt idx="494" formatCode="General">
                  <c:v>-25.91229</c:v>
                </c:pt>
                <c:pt idx="495" formatCode="General">
                  <c:v>-22.969181</c:v>
                </c:pt>
                <c:pt idx="496" formatCode="General">
                  <c:v>-23.531742</c:v>
                </c:pt>
                <c:pt idx="497" formatCode="General">
                  <c:v>-24.54685</c:v>
                </c:pt>
                <c:pt idx="498" formatCode="General">
                  <c:v>-24.406404</c:v>
                </c:pt>
                <c:pt idx="499" formatCode="General">
                  <c:v>-24.45478</c:v>
                </c:pt>
                <c:pt idx="500" formatCode="General">
                  <c:v>-24.799651</c:v>
                </c:pt>
                <c:pt idx="502">
                  <c:v>-24.977323</c:v>
                </c:pt>
                <c:pt idx="503">
                  <c:v>-25.6</c:v>
                </c:pt>
                <c:pt idx="504" formatCode="General">
                  <c:v>-24.86</c:v>
                </c:pt>
                <c:pt idx="505" formatCode="General">
                  <c:v>-25.44</c:v>
                </c:pt>
                <c:pt idx="506" formatCode="General">
                  <c:v>-25.53</c:v>
                </c:pt>
                <c:pt idx="507" formatCode="General">
                  <c:v>-25.46</c:v>
                </c:pt>
                <c:pt idx="508" formatCode="General">
                  <c:v>-25.43</c:v>
                </c:pt>
                <c:pt idx="509">
                  <c:v>-26.38</c:v>
                </c:pt>
                <c:pt idx="510" formatCode="General">
                  <c:v>-26.57</c:v>
                </c:pt>
                <c:pt idx="511" formatCode="General">
                  <c:v>-26.19</c:v>
                </c:pt>
                <c:pt idx="512" formatCode="General">
                  <c:v>-25.79</c:v>
                </c:pt>
                <c:pt idx="513" formatCode="General">
                  <c:v>-26.53</c:v>
                </c:pt>
                <c:pt idx="514" formatCode="General">
                  <c:v>-26.64</c:v>
                </c:pt>
                <c:pt idx="515" formatCode="General">
                  <c:v>-25.9</c:v>
                </c:pt>
                <c:pt idx="516" formatCode="General">
                  <c:v>-26.32</c:v>
                </c:pt>
                <c:pt idx="517" formatCode="General">
                  <c:v>-26.51</c:v>
                </c:pt>
                <c:pt idx="518" formatCode="General">
                  <c:v>-26.55</c:v>
                </c:pt>
                <c:pt idx="519" formatCode="General">
                  <c:v>-26.72</c:v>
                </c:pt>
                <c:pt idx="520" formatCode="General">
                  <c:v>-27.08</c:v>
                </c:pt>
                <c:pt idx="521" formatCode="General">
                  <c:v>-26.785</c:v>
                </c:pt>
                <c:pt idx="522">
                  <c:v>-27.27</c:v>
                </c:pt>
                <c:pt idx="523">
                  <c:v>-28.36</c:v>
                </c:pt>
                <c:pt idx="524" formatCode="General">
                  <c:v>-27.02</c:v>
                </c:pt>
                <c:pt idx="525" formatCode="General">
                  <c:v>-27.07</c:v>
                </c:pt>
                <c:pt idx="526">
                  <c:v>-27.42</c:v>
                </c:pt>
                <c:pt idx="527">
                  <c:v>-26.521772</c:v>
                </c:pt>
                <c:pt idx="528">
                  <c:v>-26.395998</c:v>
                </c:pt>
                <c:pt idx="529">
                  <c:v>-26.819335</c:v>
                </c:pt>
                <c:pt idx="530">
                  <c:v>-26.141382</c:v>
                </c:pt>
                <c:pt idx="531">
                  <c:v>-26.299367</c:v>
                </c:pt>
                <c:pt idx="532">
                  <c:v>-25.729978</c:v>
                </c:pt>
                <c:pt idx="533">
                  <c:v>-24.899309</c:v>
                </c:pt>
                <c:pt idx="534">
                  <c:v>-24.103315</c:v>
                </c:pt>
                <c:pt idx="535">
                  <c:v>-26.299838</c:v>
                </c:pt>
                <c:pt idx="536">
                  <c:v>-24.599142</c:v>
                </c:pt>
                <c:pt idx="537">
                  <c:v>-27.461156</c:v>
                </c:pt>
                <c:pt idx="538">
                  <c:v>-27.116471</c:v>
                </c:pt>
                <c:pt idx="539">
                  <c:v>-26.24</c:v>
                </c:pt>
                <c:pt idx="540" formatCode="General">
                  <c:v>-27.31</c:v>
                </c:pt>
                <c:pt idx="541" formatCode="General">
                  <c:v>-26.95</c:v>
                </c:pt>
                <c:pt idx="542" formatCode="General">
                  <c:v>-26.86</c:v>
                </c:pt>
                <c:pt idx="543" formatCode="General">
                  <c:v>-27.21</c:v>
                </c:pt>
                <c:pt idx="544">
                  <c:v>-26.6</c:v>
                </c:pt>
                <c:pt idx="545" formatCode="General">
                  <c:v>-26.78</c:v>
                </c:pt>
                <c:pt idx="546" formatCode="General">
                  <c:v>-27.14</c:v>
                </c:pt>
                <c:pt idx="547" formatCode="General">
                  <c:v>-27.41</c:v>
                </c:pt>
                <c:pt idx="548">
                  <c:v>-27.68</c:v>
                </c:pt>
                <c:pt idx="549" formatCode="General">
                  <c:v>-26.79</c:v>
                </c:pt>
                <c:pt idx="550">
                  <c:v>-26.18</c:v>
                </c:pt>
                <c:pt idx="551">
                  <c:v>-26.62</c:v>
                </c:pt>
                <c:pt idx="552">
                  <c:v>-27.27</c:v>
                </c:pt>
                <c:pt idx="553" formatCode="General">
                  <c:v>-27.24</c:v>
                </c:pt>
                <c:pt idx="554" formatCode="General">
                  <c:v>-26.62</c:v>
                </c:pt>
                <c:pt idx="555">
                  <c:v>-26.64</c:v>
                </c:pt>
                <c:pt idx="556" formatCode="General">
                  <c:v>-27.03</c:v>
                </c:pt>
                <c:pt idx="557">
                  <c:v>-26.67</c:v>
                </c:pt>
                <c:pt idx="558">
                  <c:v>-27.05</c:v>
                </c:pt>
                <c:pt idx="559" formatCode="General">
                  <c:v>-26.89</c:v>
                </c:pt>
                <c:pt idx="560">
                  <c:v>-27.35</c:v>
                </c:pt>
                <c:pt idx="561">
                  <c:v>-27.26</c:v>
                </c:pt>
                <c:pt idx="562" formatCode="General">
                  <c:v>-26.75</c:v>
                </c:pt>
                <c:pt idx="563">
                  <c:v>-26.279417</c:v>
                </c:pt>
                <c:pt idx="564">
                  <c:v>-27.675228</c:v>
                </c:pt>
                <c:pt idx="565">
                  <c:v>-26.939962</c:v>
                </c:pt>
                <c:pt idx="566">
                  <c:v>-28.235644</c:v>
                </c:pt>
                <c:pt idx="567">
                  <c:v>-29.169672</c:v>
                </c:pt>
                <c:pt idx="568">
                  <c:v>-29.395333</c:v>
                </c:pt>
                <c:pt idx="569">
                  <c:v>-28.514475</c:v>
                </c:pt>
                <c:pt idx="570" formatCode="General">
                  <c:v>-29.34</c:v>
                </c:pt>
                <c:pt idx="571">
                  <c:v>-28.6</c:v>
                </c:pt>
                <c:pt idx="572">
                  <c:v>-30.18</c:v>
                </c:pt>
                <c:pt idx="573" formatCode="General">
                  <c:v>-29.24</c:v>
                </c:pt>
                <c:pt idx="574">
                  <c:v>-29.3</c:v>
                </c:pt>
                <c:pt idx="575">
                  <c:v>-29.55</c:v>
                </c:pt>
                <c:pt idx="576">
                  <c:v>-28.62</c:v>
                </c:pt>
                <c:pt idx="577">
                  <c:v>-29.17</c:v>
                </c:pt>
                <c:pt idx="578">
                  <c:v>-26.22</c:v>
                </c:pt>
                <c:pt idx="579">
                  <c:v>-28.04</c:v>
                </c:pt>
                <c:pt idx="580">
                  <c:v>-29.27</c:v>
                </c:pt>
                <c:pt idx="581" formatCode="General">
                  <c:v>-28.21</c:v>
                </c:pt>
                <c:pt idx="582" formatCode="General">
                  <c:v>-28.07</c:v>
                </c:pt>
                <c:pt idx="583">
                  <c:v>-29.52</c:v>
                </c:pt>
                <c:pt idx="584">
                  <c:v>-27.45</c:v>
                </c:pt>
                <c:pt idx="585">
                  <c:v>-28.19</c:v>
                </c:pt>
                <c:pt idx="586" formatCode="General">
                  <c:v>-27.31</c:v>
                </c:pt>
                <c:pt idx="587" formatCode="General">
                  <c:v>-27.44</c:v>
                </c:pt>
                <c:pt idx="588" formatCode="General">
                  <c:v>-27.16</c:v>
                </c:pt>
                <c:pt idx="589">
                  <c:v>-28.43</c:v>
                </c:pt>
                <c:pt idx="590" formatCode="General">
                  <c:v>-26.695</c:v>
                </c:pt>
                <c:pt idx="591">
                  <c:v>-27.08</c:v>
                </c:pt>
                <c:pt idx="592">
                  <c:v>-27.2</c:v>
                </c:pt>
                <c:pt idx="593" formatCode="General">
                  <c:v>-27.75</c:v>
                </c:pt>
                <c:pt idx="594">
                  <c:v>-25.827689</c:v>
                </c:pt>
                <c:pt idx="595">
                  <c:v>-24.609669</c:v>
                </c:pt>
                <c:pt idx="596">
                  <c:v>-26.112869</c:v>
                </c:pt>
                <c:pt idx="597">
                  <c:v>-26.362026</c:v>
                </c:pt>
                <c:pt idx="598">
                  <c:v>-25.009672</c:v>
                </c:pt>
                <c:pt idx="599">
                  <c:v>-27.480929</c:v>
                </c:pt>
                <c:pt idx="600">
                  <c:v>-25.820412</c:v>
                </c:pt>
                <c:pt idx="601">
                  <c:v>-25.615289</c:v>
                </c:pt>
                <c:pt idx="602">
                  <c:v>-24.348487</c:v>
                </c:pt>
                <c:pt idx="603">
                  <c:v>-23.040361</c:v>
                </c:pt>
                <c:pt idx="604">
                  <c:v>-26.829233</c:v>
                </c:pt>
                <c:pt idx="605">
                  <c:v>-26.830786</c:v>
                </c:pt>
                <c:pt idx="606">
                  <c:v>-26.607206</c:v>
                </c:pt>
                <c:pt idx="607">
                  <c:v>-26.182573</c:v>
                </c:pt>
                <c:pt idx="608">
                  <c:v>-27.483726</c:v>
                </c:pt>
                <c:pt idx="609">
                  <c:v>-27.054554</c:v>
                </c:pt>
                <c:pt idx="610">
                  <c:v>-26.764963</c:v>
                </c:pt>
                <c:pt idx="611">
                  <c:v>-25.22957</c:v>
                </c:pt>
                <c:pt idx="612">
                  <c:v>-24.745872</c:v>
                </c:pt>
                <c:pt idx="613">
                  <c:v>-24.118079</c:v>
                </c:pt>
                <c:pt idx="614">
                  <c:v>-24.790825</c:v>
                </c:pt>
                <c:pt idx="615">
                  <c:v>-24.355245</c:v>
                </c:pt>
                <c:pt idx="616">
                  <c:v>-25.392265</c:v>
                </c:pt>
                <c:pt idx="617">
                  <c:v>-24.946094</c:v>
                </c:pt>
                <c:pt idx="618">
                  <c:v>-24.326444</c:v>
                </c:pt>
                <c:pt idx="619">
                  <c:v>-24.843837</c:v>
                </c:pt>
                <c:pt idx="620">
                  <c:v>-25.507747</c:v>
                </c:pt>
                <c:pt idx="621">
                  <c:v>-26.122818</c:v>
                </c:pt>
                <c:pt idx="622">
                  <c:v>-27.34954</c:v>
                </c:pt>
                <c:pt idx="623">
                  <c:v>-27.462816</c:v>
                </c:pt>
                <c:pt idx="624">
                  <c:v>-27.73342</c:v>
                </c:pt>
                <c:pt idx="625">
                  <c:v>-27.794778</c:v>
                </c:pt>
                <c:pt idx="626">
                  <c:v>-28.238442</c:v>
                </c:pt>
                <c:pt idx="627">
                  <c:v>-27.233357</c:v>
                </c:pt>
                <c:pt idx="628">
                  <c:v>-27.009277</c:v>
                </c:pt>
                <c:pt idx="629">
                  <c:v>-27.414166</c:v>
                </c:pt>
                <c:pt idx="630">
                  <c:v>-27.214812</c:v>
                </c:pt>
                <c:pt idx="631">
                  <c:v>-27.307317</c:v>
                </c:pt>
                <c:pt idx="632">
                  <c:v>-27.195718</c:v>
                </c:pt>
                <c:pt idx="633">
                  <c:v>-27.33</c:v>
                </c:pt>
                <c:pt idx="634">
                  <c:v>-27.09</c:v>
                </c:pt>
                <c:pt idx="635">
                  <c:v>-27.55</c:v>
                </c:pt>
                <c:pt idx="636" formatCode="General">
                  <c:v>-26.74</c:v>
                </c:pt>
                <c:pt idx="637">
                  <c:v>-25.07</c:v>
                </c:pt>
                <c:pt idx="638">
                  <c:v>-26.55</c:v>
                </c:pt>
                <c:pt idx="639">
                  <c:v>-28.48</c:v>
                </c:pt>
                <c:pt idx="640">
                  <c:v>-26.12</c:v>
                </c:pt>
                <c:pt idx="641">
                  <c:v>-26.44</c:v>
                </c:pt>
                <c:pt idx="642">
                  <c:v>-26.08</c:v>
                </c:pt>
                <c:pt idx="643">
                  <c:v>-27.09</c:v>
                </c:pt>
                <c:pt idx="644">
                  <c:v>-25.42</c:v>
                </c:pt>
                <c:pt idx="645">
                  <c:v>-26.67</c:v>
                </c:pt>
                <c:pt idx="646">
                  <c:v>-26.11</c:v>
                </c:pt>
                <c:pt idx="647">
                  <c:v>-24.93</c:v>
                </c:pt>
                <c:pt idx="648">
                  <c:v>-26.4</c:v>
                </c:pt>
                <c:pt idx="649">
                  <c:v>-25.64</c:v>
                </c:pt>
                <c:pt idx="650">
                  <c:v>-25.21</c:v>
                </c:pt>
                <c:pt idx="651">
                  <c:v>-27.96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892859872"/>
        <c:axId val="-1892833280"/>
      </c:lineChart>
      <c:catAx>
        <c:axId val="-1892859872"/>
        <c:scaling>
          <c:orientation val="minMax"/>
        </c:scaling>
        <c:delete val="0"/>
        <c:axPos val="b"/>
        <c:majorTickMark val="out"/>
        <c:minorTickMark val="none"/>
        <c:tickLblPos val="nextTo"/>
        <c:crossAx val="-1892833280"/>
        <c:crosses val="autoZero"/>
        <c:auto val="1"/>
        <c:lblAlgn val="ctr"/>
        <c:lblOffset val="100"/>
        <c:noMultiLvlLbl val="0"/>
      </c:catAx>
      <c:valAx>
        <c:axId val="-1892833280"/>
        <c:scaling>
          <c:orientation val="minMax"/>
          <c:max val="-20.0"/>
          <c:min val="-34.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-18928598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'A09'!$B$2:$B$653</c:f>
              <c:numCache>
                <c:formatCode>0.00</c:formatCode>
                <c:ptCount val="652"/>
                <c:pt idx="0">
                  <c:v>-194.190959</c:v>
                </c:pt>
                <c:pt idx="1">
                  <c:v>-197.668427</c:v>
                </c:pt>
                <c:pt idx="2">
                  <c:v>-198.835603</c:v>
                </c:pt>
                <c:pt idx="3">
                  <c:v>-206.972003</c:v>
                </c:pt>
                <c:pt idx="4">
                  <c:v>-206.255205</c:v>
                </c:pt>
                <c:pt idx="5">
                  <c:v>-200.643457</c:v>
                </c:pt>
                <c:pt idx="6">
                  <c:v>-196.171108</c:v>
                </c:pt>
                <c:pt idx="7">
                  <c:v>-198.1173</c:v>
                </c:pt>
                <c:pt idx="8">
                  <c:v>-199.829456</c:v>
                </c:pt>
                <c:pt idx="9">
                  <c:v>-199.414761</c:v>
                </c:pt>
                <c:pt idx="10">
                  <c:v>-195.374566</c:v>
                </c:pt>
                <c:pt idx="11">
                  <c:v>-188.941981</c:v>
                </c:pt>
                <c:pt idx="12">
                  <c:v>-156.244775</c:v>
                </c:pt>
                <c:pt idx="13">
                  <c:v>-190.640988</c:v>
                </c:pt>
                <c:pt idx="14">
                  <c:v>-191.797454</c:v>
                </c:pt>
                <c:pt idx="15">
                  <c:v>-180.534653</c:v>
                </c:pt>
                <c:pt idx="16">
                  <c:v>-186.051438</c:v>
                </c:pt>
                <c:pt idx="17">
                  <c:v>-184.676786</c:v>
                </c:pt>
                <c:pt idx="18">
                  <c:v>-182.645221</c:v>
                </c:pt>
                <c:pt idx="19">
                  <c:v>-187.701831</c:v>
                </c:pt>
                <c:pt idx="20" formatCode="General">
                  <c:v>-194.25</c:v>
                </c:pt>
                <c:pt idx="21">
                  <c:v>-197.670087</c:v>
                </c:pt>
                <c:pt idx="22">
                  <c:v>-197.692754</c:v>
                </c:pt>
                <c:pt idx="23" formatCode="General">
                  <c:v>-201.43</c:v>
                </c:pt>
                <c:pt idx="24">
                  <c:v>-204.28138</c:v>
                </c:pt>
                <c:pt idx="25">
                  <c:v>-203.388029</c:v>
                </c:pt>
                <c:pt idx="26" formatCode="General">
                  <c:v>-204.235</c:v>
                </c:pt>
                <c:pt idx="27">
                  <c:v>-204.287041</c:v>
                </c:pt>
                <c:pt idx="28">
                  <c:v>-201.364419</c:v>
                </c:pt>
                <c:pt idx="29">
                  <c:v>-194.525626</c:v>
                </c:pt>
                <c:pt idx="30">
                  <c:v>-192.699215</c:v>
                </c:pt>
                <c:pt idx="32">
                  <c:v>-189.740976</c:v>
                </c:pt>
                <c:pt idx="33">
                  <c:v>-201.686996</c:v>
                </c:pt>
                <c:pt idx="34">
                  <c:v>-199.64997</c:v>
                </c:pt>
                <c:pt idx="35">
                  <c:v>-203.846263</c:v>
                </c:pt>
                <c:pt idx="36">
                  <c:v>-203.293241</c:v>
                </c:pt>
                <c:pt idx="37">
                  <c:v>-200.755052</c:v>
                </c:pt>
                <c:pt idx="38">
                  <c:v>-201.027203</c:v>
                </c:pt>
                <c:pt idx="39" formatCode="General">
                  <c:v>-197.79</c:v>
                </c:pt>
                <c:pt idx="40">
                  <c:v>-200.994014</c:v>
                </c:pt>
                <c:pt idx="41">
                  <c:v>-200.128886</c:v>
                </c:pt>
                <c:pt idx="42" formatCode="General">
                  <c:v>-197.28</c:v>
                </c:pt>
                <c:pt idx="43" formatCode="General">
                  <c:v>-186.85</c:v>
                </c:pt>
                <c:pt idx="44" formatCode="General">
                  <c:v>-198.08</c:v>
                </c:pt>
                <c:pt idx="45">
                  <c:v>-189.119061</c:v>
                </c:pt>
                <c:pt idx="46">
                  <c:v>-197.608202</c:v>
                </c:pt>
                <c:pt idx="47">
                  <c:v>-195.582612</c:v>
                </c:pt>
                <c:pt idx="48">
                  <c:v>-192.224769</c:v>
                </c:pt>
                <c:pt idx="49">
                  <c:v>-181.925501</c:v>
                </c:pt>
                <c:pt idx="50">
                  <c:v>-194.633306</c:v>
                </c:pt>
                <c:pt idx="51">
                  <c:v>-190.270729</c:v>
                </c:pt>
                <c:pt idx="52">
                  <c:v>-203.525746</c:v>
                </c:pt>
                <c:pt idx="53">
                  <c:v>-202.449463</c:v>
                </c:pt>
                <c:pt idx="54">
                  <c:v>-203.14683</c:v>
                </c:pt>
                <c:pt idx="55">
                  <c:v>-199.434256</c:v>
                </c:pt>
                <c:pt idx="57">
                  <c:v>-202.801284</c:v>
                </c:pt>
                <c:pt idx="62">
                  <c:v>-187.022675</c:v>
                </c:pt>
                <c:pt idx="63" formatCode="General">
                  <c:v>-180.98</c:v>
                </c:pt>
                <c:pt idx="64">
                  <c:v>-183.81291</c:v>
                </c:pt>
                <c:pt idx="65">
                  <c:v>-183.192655</c:v>
                </c:pt>
                <c:pt idx="66">
                  <c:v>-185.230635</c:v>
                </c:pt>
                <c:pt idx="67" formatCode="General">
                  <c:v>-194.03</c:v>
                </c:pt>
                <c:pt idx="68">
                  <c:v>-194.767251</c:v>
                </c:pt>
                <c:pt idx="69">
                  <c:v>-192.693635</c:v>
                </c:pt>
                <c:pt idx="70">
                  <c:v>-196.158727</c:v>
                </c:pt>
                <c:pt idx="71">
                  <c:v>-203.988613</c:v>
                </c:pt>
                <c:pt idx="72">
                  <c:v>-210.499432</c:v>
                </c:pt>
                <c:pt idx="73">
                  <c:v>-207.1512855</c:v>
                </c:pt>
                <c:pt idx="74">
                  <c:v>-205.5297965</c:v>
                </c:pt>
                <c:pt idx="75">
                  <c:v>-198.080931</c:v>
                </c:pt>
                <c:pt idx="77">
                  <c:v>-197.716223</c:v>
                </c:pt>
                <c:pt idx="78">
                  <c:v>-205.6130595</c:v>
                </c:pt>
                <c:pt idx="79">
                  <c:v>-210.3959675</c:v>
                </c:pt>
                <c:pt idx="80">
                  <c:v>-209.662425</c:v>
                </c:pt>
                <c:pt idx="81">
                  <c:v>-206.395435</c:v>
                </c:pt>
                <c:pt idx="82" formatCode="General">
                  <c:v>-208.22</c:v>
                </c:pt>
                <c:pt idx="83" formatCode="General">
                  <c:v>-206.26</c:v>
                </c:pt>
                <c:pt idx="84">
                  <c:v>-212.161525</c:v>
                </c:pt>
                <c:pt idx="85" formatCode="General">
                  <c:v>-206.39</c:v>
                </c:pt>
                <c:pt idx="86">
                  <c:v>-209.663258</c:v>
                </c:pt>
                <c:pt idx="87">
                  <c:v>-207.77366</c:v>
                </c:pt>
                <c:pt idx="88">
                  <c:v>-208.589075</c:v>
                </c:pt>
                <c:pt idx="89">
                  <c:v>-199.823314</c:v>
                </c:pt>
                <c:pt idx="90">
                  <c:v>-196.525137</c:v>
                </c:pt>
                <c:pt idx="91" formatCode="General">
                  <c:v>-198.14</c:v>
                </c:pt>
                <c:pt idx="92">
                  <c:v>-205.806132</c:v>
                </c:pt>
                <c:pt idx="93">
                  <c:v>-207.33861</c:v>
                </c:pt>
                <c:pt idx="94" formatCode="General">
                  <c:v>-203.16</c:v>
                </c:pt>
                <c:pt idx="95">
                  <c:v>-212.452797</c:v>
                </c:pt>
                <c:pt idx="96">
                  <c:v>-213.355095</c:v>
                </c:pt>
                <c:pt idx="97">
                  <c:v>-214.024542</c:v>
                </c:pt>
                <c:pt idx="98">
                  <c:v>-209.62026</c:v>
                </c:pt>
                <c:pt idx="99">
                  <c:v>-209.188988</c:v>
                </c:pt>
                <c:pt idx="100">
                  <c:v>-208.920954</c:v>
                </c:pt>
                <c:pt idx="101">
                  <c:v>-207.673488</c:v>
                </c:pt>
                <c:pt idx="103">
                  <c:v>-203.958714</c:v>
                </c:pt>
                <c:pt idx="104">
                  <c:v>-206.533888</c:v>
                </c:pt>
                <c:pt idx="105">
                  <c:v>-207.516171</c:v>
                </c:pt>
                <c:pt idx="106">
                  <c:v>-209.441936</c:v>
                </c:pt>
                <c:pt idx="107">
                  <c:v>-208.404515</c:v>
                </c:pt>
                <c:pt idx="108">
                  <c:v>-211.643809</c:v>
                </c:pt>
                <c:pt idx="109">
                  <c:v>-212.821759</c:v>
                </c:pt>
                <c:pt idx="110">
                  <c:v>-208.902063</c:v>
                </c:pt>
                <c:pt idx="111">
                  <c:v>-213.497499</c:v>
                </c:pt>
                <c:pt idx="112">
                  <c:v>-213.366842</c:v>
                </c:pt>
                <c:pt idx="113">
                  <c:v>-211.197417</c:v>
                </c:pt>
                <c:pt idx="114">
                  <c:v>-212.649415</c:v>
                </c:pt>
                <c:pt idx="115">
                  <c:v>-215.053005</c:v>
                </c:pt>
                <c:pt idx="119">
                  <c:v>-204.680397</c:v>
                </c:pt>
                <c:pt idx="120">
                  <c:v>-204.863194</c:v>
                </c:pt>
                <c:pt idx="121">
                  <c:v>-212.054745</c:v>
                </c:pt>
                <c:pt idx="122">
                  <c:v>-209.189223</c:v>
                </c:pt>
                <c:pt idx="123">
                  <c:v>-213.516202</c:v>
                </c:pt>
                <c:pt idx="124">
                  <c:v>-210.294027</c:v>
                </c:pt>
                <c:pt idx="125">
                  <c:v>-201.836842</c:v>
                </c:pt>
                <c:pt idx="126">
                  <c:v>-208.451949</c:v>
                </c:pt>
                <c:pt idx="127">
                  <c:v>-209.483141</c:v>
                </c:pt>
                <c:pt idx="128">
                  <c:v>-208.995964</c:v>
                </c:pt>
                <c:pt idx="129">
                  <c:v>-205.147262</c:v>
                </c:pt>
                <c:pt idx="130">
                  <c:v>-207.84376</c:v>
                </c:pt>
                <c:pt idx="131">
                  <c:v>-208.701013</c:v>
                </c:pt>
                <c:pt idx="132">
                  <c:v>-207.584151</c:v>
                </c:pt>
                <c:pt idx="133">
                  <c:v>-206.669595</c:v>
                </c:pt>
                <c:pt idx="134">
                  <c:v>-202.928416</c:v>
                </c:pt>
                <c:pt idx="135">
                  <c:v>-203.710247</c:v>
                </c:pt>
                <c:pt idx="136">
                  <c:v>-206.269347</c:v>
                </c:pt>
                <c:pt idx="137">
                  <c:v>-195.788152</c:v>
                </c:pt>
                <c:pt idx="138">
                  <c:v>-191.424058</c:v>
                </c:pt>
                <c:pt idx="139">
                  <c:v>-193.706973</c:v>
                </c:pt>
                <c:pt idx="140">
                  <c:v>-197.117966</c:v>
                </c:pt>
                <c:pt idx="141">
                  <c:v>-203.344563</c:v>
                </c:pt>
                <c:pt idx="142">
                  <c:v>-205.819398</c:v>
                </c:pt>
                <c:pt idx="143">
                  <c:v>-201.671436</c:v>
                </c:pt>
                <c:pt idx="144">
                  <c:v>-211.862575</c:v>
                </c:pt>
                <c:pt idx="145">
                  <c:v>-217.730472</c:v>
                </c:pt>
                <c:pt idx="151">
                  <c:v>-202.846275</c:v>
                </c:pt>
                <c:pt idx="152">
                  <c:v>-196.195204</c:v>
                </c:pt>
                <c:pt idx="153">
                  <c:v>-203.466546</c:v>
                </c:pt>
                <c:pt idx="154">
                  <c:v>-206.051699</c:v>
                </c:pt>
                <c:pt idx="155">
                  <c:v>-202.646258</c:v>
                </c:pt>
                <c:pt idx="156">
                  <c:v>-206.33144</c:v>
                </c:pt>
                <c:pt idx="157">
                  <c:v>-207.23056</c:v>
                </c:pt>
                <c:pt idx="158">
                  <c:v>-210.897599</c:v>
                </c:pt>
                <c:pt idx="159">
                  <c:v>-208.702214</c:v>
                </c:pt>
                <c:pt idx="160">
                  <c:v>-216.749254</c:v>
                </c:pt>
                <c:pt idx="161">
                  <c:v>-218.454095</c:v>
                </c:pt>
                <c:pt idx="162">
                  <c:v>-219.048665</c:v>
                </c:pt>
                <c:pt idx="163">
                  <c:v>-218.899011</c:v>
                </c:pt>
                <c:pt idx="164">
                  <c:v>-216.828126</c:v>
                </c:pt>
                <c:pt idx="165">
                  <c:v>-218.717863</c:v>
                </c:pt>
                <c:pt idx="166">
                  <c:v>-218.568152</c:v>
                </c:pt>
                <c:pt idx="167">
                  <c:v>-215.771814</c:v>
                </c:pt>
                <c:pt idx="168">
                  <c:v>-216.539739</c:v>
                </c:pt>
                <c:pt idx="169">
                  <c:v>-214.49949</c:v>
                </c:pt>
                <c:pt idx="170">
                  <c:v>-205.000288</c:v>
                </c:pt>
                <c:pt idx="171">
                  <c:v>-209.008729</c:v>
                </c:pt>
                <c:pt idx="172">
                  <c:v>-198.706706</c:v>
                </c:pt>
                <c:pt idx="173">
                  <c:v>-200.279051</c:v>
                </c:pt>
                <c:pt idx="174">
                  <c:v>-202.400695</c:v>
                </c:pt>
                <c:pt idx="175">
                  <c:v>-200.279051</c:v>
                </c:pt>
                <c:pt idx="176">
                  <c:v>-201.26534</c:v>
                </c:pt>
                <c:pt idx="177">
                  <c:v>-202.727416</c:v>
                </c:pt>
                <c:pt idx="178">
                  <c:v>-202.986751</c:v>
                </c:pt>
                <c:pt idx="179">
                  <c:v>-201.781967</c:v>
                </c:pt>
                <c:pt idx="180">
                  <c:v>-194.634946</c:v>
                </c:pt>
                <c:pt idx="181">
                  <c:v>-200.389319</c:v>
                </c:pt>
                <c:pt idx="183" formatCode="General">
                  <c:v>-195.850486</c:v>
                </c:pt>
                <c:pt idx="185" formatCode="General">
                  <c:v>-200.018899</c:v>
                </c:pt>
                <c:pt idx="186" formatCode="General">
                  <c:v>-204.276134</c:v>
                </c:pt>
                <c:pt idx="187" formatCode="General">
                  <c:v>-195.474251</c:v>
                </c:pt>
                <c:pt idx="188" formatCode="General">
                  <c:v>-201.82394</c:v>
                </c:pt>
                <c:pt idx="189" formatCode="0.0">
                  <c:v>-208.307829</c:v>
                </c:pt>
                <c:pt idx="190" formatCode="0.0">
                  <c:v>-207.301906</c:v>
                </c:pt>
                <c:pt idx="191" formatCode="0.0">
                  <c:v>-204.239158</c:v>
                </c:pt>
                <c:pt idx="192">
                  <c:v>-217.222759</c:v>
                </c:pt>
                <c:pt idx="193">
                  <c:v>-220.838195</c:v>
                </c:pt>
                <c:pt idx="194">
                  <c:v>-220.431307</c:v>
                </c:pt>
                <c:pt idx="195">
                  <c:v>-218.030463</c:v>
                </c:pt>
                <c:pt idx="196">
                  <c:v>-214.71721</c:v>
                </c:pt>
                <c:pt idx="197">
                  <c:v>-218.234092</c:v>
                </c:pt>
                <c:pt idx="198">
                  <c:v>-217.816386</c:v>
                </c:pt>
                <c:pt idx="199">
                  <c:v>-217.645228</c:v>
                </c:pt>
                <c:pt idx="200">
                  <c:v>-214.292023</c:v>
                </c:pt>
                <c:pt idx="201">
                  <c:v>-204.018104</c:v>
                </c:pt>
                <c:pt idx="202">
                  <c:v>-213.610067</c:v>
                </c:pt>
                <c:pt idx="203">
                  <c:v>-212.401888</c:v>
                </c:pt>
                <c:pt idx="204">
                  <c:v>-210.316146</c:v>
                </c:pt>
                <c:pt idx="205">
                  <c:v>-209.128376</c:v>
                </c:pt>
                <c:pt idx="207">
                  <c:v>-204.805355</c:v>
                </c:pt>
                <c:pt idx="211">
                  <c:v>-207.307606</c:v>
                </c:pt>
                <c:pt idx="212">
                  <c:v>-206.715642</c:v>
                </c:pt>
                <c:pt idx="213">
                  <c:v>-206.686866</c:v>
                </c:pt>
                <c:pt idx="214">
                  <c:v>-203.65922</c:v>
                </c:pt>
                <c:pt idx="215">
                  <c:v>-206.031185</c:v>
                </c:pt>
                <c:pt idx="216">
                  <c:v>-204.938126</c:v>
                </c:pt>
                <c:pt idx="217">
                  <c:v>-207.114918</c:v>
                </c:pt>
                <c:pt idx="218">
                  <c:v>-208.22941</c:v>
                </c:pt>
                <c:pt idx="219">
                  <c:v>-208.882096</c:v>
                </c:pt>
                <c:pt idx="220">
                  <c:v>-210.540492</c:v>
                </c:pt>
                <c:pt idx="221">
                  <c:v>-212.188626</c:v>
                </c:pt>
                <c:pt idx="222">
                  <c:v>-215.116568</c:v>
                </c:pt>
                <c:pt idx="223">
                  <c:v>-218.51065</c:v>
                </c:pt>
                <c:pt idx="224">
                  <c:v>-220.674069</c:v>
                </c:pt>
                <c:pt idx="225">
                  <c:v>-222.790234</c:v>
                </c:pt>
                <c:pt idx="226">
                  <c:v>-225.703556</c:v>
                </c:pt>
                <c:pt idx="227">
                  <c:v>-227.250125</c:v>
                </c:pt>
                <c:pt idx="228">
                  <c:v>-229.142177</c:v>
                </c:pt>
                <c:pt idx="229">
                  <c:v>-231.227758</c:v>
                </c:pt>
                <c:pt idx="230">
                  <c:v>-232.592753</c:v>
                </c:pt>
                <c:pt idx="231">
                  <c:v>-232.036872</c:v>
                </c:pt>
                <c:pt idx="232">
                  <c:v>-230.778159</c:v>
                </c:pt>
                <c:pt idx="233">
                  <c:v>-230.420623</c:v>
                </c:pt>
                <c:pt idx="234">
                  <c:v>-228.506992</c:v>
                </c:pt>
                <c:pt idx="235">
                  <c:v>-226.471475</c:v>
                </c:pt>
                <c:pt idx="236">
                  <c:v>-224.167805</c:v>
                </c:pt>
                <c:pt idx="237">
                  <c:v>-219.478019</c:v>
                </c:pt>
                <c:pt idx="238">
                  <c:v>-218.665971</c:v>
                </c:pt>
                <c:pt idx="239">
                  <c:v>-216.223826</c:v>
                </c:pt>
                <c:pt idx="240">
                  <c:v>-212.489604</c:v>
                </c:pt>
                <c:pt idx="241">
                  <c:v>-206.03322</c:v>
                </c:pt>
                <c:pt idx="242" formatCode="General">
                  <c:v>-210.827176</c:v>
                </c:pt>
                <c:pt idx="243">
                  <c:v>-211.129847</c:v>
                </c:pt>
                <c:pt idx="244">
                  <c:v>-207.929123</c:v>
                </c:pt>
                <c:pt idx="245">
                  <c:v>-208.459173</c:v>
                </c:pt>
                <c:pt idx="247">
                  <c:v>-210.104472</c:v>
                </c:pt>
                <c:pt idx="248">
                  <c:v>-210.73103</c:v>
                </c:pt>
                <c:pt idx="249">
                  <c:v>-210.854763</c:v>
                </c:pt>
                <c:pt idx="250">
                  <c:v>-203.637025</c:v>
                </c:pt>
                <c:pt idx="251">
                  <c:v>-213.2593</c:v>
                </c:pt>
                <c:pt idx="252">
                  <c:v>-223.259387</c:v>
                </c:pt>
                <c:pt idx="253">
                  <c:v>-221.821689</c:v>
                </c:pt>
                <c:pt idx="254">
                  <c:v>-223.486153</c:v>
                </c:pt>
                <c:pt idx="255" formatCode="General">
                  <c:v>-213.03</c:v>
                </c:pt>
                <c:pt idx="256">
                  <c:v>-225.796901</c:v>
                </c:pt>
                <c:pt idx="257">
                  <c:v>-224.783211</c:v>
                </c:pt>
                <c:pt idx="258">
                  <c:v>-224.63429</c:v>
                </c:pt>
                <c:pt idx="259">
                  <c:v>-224.744263</c:v>
                </c:pt>
                <c:pt idx="260" formatCode="General">
                  <c:v>-219.68</c:v>
                </c:pt>
                <c:pt idx="261">
                  <c:v>-223.7440465</c:v>
                </c:pt>
                <c:pt idx="262">
                  <c:v>-223.702641</c:v>
                </c:pt>
                <c:pt idx="263">
                  <c:v>-222.070653</c:v>
                </c:pt>
                <c:pt idx="264">
                  <c:v>-219.762653</c:v>
                </c:pt>
                <c:pt idx="265" formatCode="General">
                  <c:v>-212.81</c:v>
                </c:pt>
                <c:pt idx="266">
                  <c:v>-214.850757</c:v>
                </c:pt>
                <c:pt idx="267" formatCode="General">
                  <c:v>-203.78</c:v>
                </c:pt>
                <c:pt idx="268">
                  <c:v>-211.494697</c:v>
                </c:pt>
                <c:pt idx="269">
                  <c:v>-209.805817</c:v>
                </c:pt>
                <c:pt idx="270">
                  <c:v>-209.962869</c:v>
                </c:pt>
                <c:pt idx="271" formatCode="General">
                  <c:v>-201.58</c:v>
                </c:pt>
                <c:pt idx="272">
                  <c:v>-208.123124</c:v>
                </c:pt>
                <c:pt idx="273">
                  <c:v>-208.790877</c:v>
                </c:pt>
                <c:pt idx="274">
                  <c:v>-208.906712</c:v>
                </c:pt>
                <c:pt idx="275">
                  <c:v>-208.425203</c:v>
                </c:pt>
                <c:pt idx="276" formatCode="General">
                  <c:v>-194.675</c:v>
                </c:pt>
                <c:pt idx="278">
                  <c:v>-206.811524</c:v>
                </c:pt>
                <c:pt idx="279" formatCode="0.0">
                  <c:v>-199.39151</c:v>
                </c:pt>
                <c:pt idx="280" formatCode="0.0">
                  <c:v>-196.760163</c:v>
                </c:pt>
                <c:pt idx="282" formatCode="0.0">
                  <c:v>-204.244557</c:v>
                </c:pt>
                <c:pt idx="283" formatCode="0.0">
                  <c:v>-193.229619</c:v>
                </c:pt>
                <c:pt idx="284" formatCode="0.0">
                  <c:v>-174.716498</c:v>
                </c:pt>
                <c:pt idx="285" formatCode="0.0">
                  <c:v>-204.731744</c:v>
                </c:pt>
                <c:pt idx="286" formatCode="0.0">
                  <c:v>-202.497024</c:v>
                </c:pt>
                <c:pt idx="287" formatCode="0.0">
                  <c:v>-202.359852</c:v>
                </c:pt>
                <c:pt idx="288" formatCode="0.0">
                  <c:v>-196.812568</c:v>
                </c:pt>
                <c:pt idx="289" formatCode="0.0">
                  <c:v>-199.128116</c:v>
                </c:pt>
                <c:pt idx="290" formatCode="0.0">
                  <c:v>-184.015923</c:v>
                </c:pt>
                <c:pt idx="291" formatCode="0.0">
                  <c:v>-209.758673</c:v>
                </c:pt>
                <c:pt idx="292" formatCode="0.0">
                  <c:v>-212.394561</c:v>
                </c:pt>
                <c:pt idx="293" formatCode="0.0">
                  <c:v>-214.750947</c:v>
                </c:pt>
                <c:pt idx="294" formatCode="0.0">
                  <c:v>-216.213742</c:v>
                </c:pt>
                <c:pt idx="295" formatCode="0.0">
                  <c:v>-215.166434</c:v>
                </c:pt>
                <c:pt idx="296" formatCode="0.0">
                  <c:v>-210.885111</c:v>
                </c:pt>
                <c:pt idx="297" formatCode="0.0">
                  <c:v>-217.17483</c:v>
                </c:pt>
                <c:pt idx="298" formatCode="0.0">
                  <c:v>-200.574528</c:v>
                </c:pt>
                <c:pt idx="299" formatCode="0.0">
                  <c:v>-206.878492</c:v>
                </c:pt>
                <c:pt idx="300" formatCode="0.0">
                  <c:v>-221.263024</c:v>
                </c:pt>
                <c:pt idx="301" formatCode="0.0">
                  <c:v>-216.483383</c:v>
                </c:pt>
                <c:pt idx="302" formatCode="0.0">
                  <c:v>-222.427742</c:v>
                </c:pt>
                <c:pt idx="303" formatCode="0.0">
                  <c:v>-220.362364</c:v>
                </c:pt>
                <c:pt idx="304" formatCode="0.0">
                  <c:v>-214.499883</c:v>
                </c:pt>
                <c:pt idx="305" formatCode="0.0">
                  <c:v>-220.155621</c:v>
                </c:pt>
                <c:pt idx="306" formatCode="0.0">
                  <c:v>-222.730691</c:v>
                </c:pt>
                <c:pt idx="307" formatCode="0.0">
                  <c:v>-223.293604</c:v>
                </c:pt>
                <c:pt idx="308" formatCode="0.0">
                  <c:v>-220.837257</c:v>
                </c:pt>
                <c:pt idx="309" formatCode="0.0">
                  <c:v>-221.203662</c:v>
                </c:pt>
                <c:pt idx="310">
                  <c:v>-210.924515</c:v>
                </c:pt>
                <c:pt idx="311">
                  <c:v>-213.907832</c:v>
                </c:pt>
                <c:pt idx="312">
                  <c:v>-213.149191</c:v>
                </c:pt>
                <c:pt idx="313">
                  <c:v>-213.817398</c:v>
                </c:pt>
                <c:pt idx="314">
                  <c:v>-222.95726</c:v>
                </c:pt>
                <c:pt idx="315">
                  <c:v>-214.379294</c:v>
                </c:pt>
                <c:pt idx="316">
                  <c:v>-214.265417</c:v>
                </c:pt>
                <c:pt idx="317">
                  <c:v>-212.085202</c:v>
                </c:pt>
                <c:pt idx="318">
                  <c:v>-212.31192</c:v>
                </c:pt>
                <c:pt idx="319">
                  <c:v>-213.130795</c:v>
                </c:pt>
                <c:pt idx="320">
                  <c:v>-211.643333</c:v>
                </c:pt>
                <c:pt idx="321">
                  <c:v>-209.995888</c:v>
                </c:pt>
                <c:pt idx="322">
                  <c:v>-209.618517</c:v>
                </c:pt>
                <c:pt idx="323">
                  <c:v>-210.40572</c:v>
                </c:pt>
                <c:pt idx="324">
                  <c:v>-207.534431</c:v>
                </c:pt>
                <c:pt idx="325">
                  <c:v>-205.976985</c:v>
                </c:pt>
                <c:pt idx="326">
                  <c:v>-205.866004</c:v>
                </c:pt>
                <c:pt idx="327">
                  <c:v>-203.987404</c:v>
                </c:pt>
                <c:pt idx="328">
                  <c:v>-204.556433</c:v>
                </c:pt>
                <c:pt idx="329">
                  <c:v>-203.579803</c:v>
                </c:pt>
                <c:pt idx="330">
                  <c:v>-205.697341</c:v>
                </c:pt>
                <c:pt idx="331">
                  <c:v>-203.37673</c:v>
                </c:pt>
                <c:pt idx="332">
                  <c:v>-198.424857</c:v>
                </c:pt>
                <c:pt idx="333">
                  <c:v>-203.909565</c:v>
                </c:pt>
                <c:pt idx="335">
                  <c:v>-202.203076</c:v>
                </c:pt>
                <c:pt idx="336">
                  <c:v>-198.706759</c:v>
                </c:pt>
                <c:pt idx="337">
                  <c:v>-196.009483</c:v>
                </c:pt>
                <c:pt idx="338">
                  <c:v>-195.698975</c:v>
                </c:pt>
                <c:pt idx="339">
                  <c:v>-199.416787</c:v>
                </c:pt>
                <c:pt idx="340">
                  <c:v>-200.30882</c:v>
                </c:pt>
                <c:pt idx="341">
                  <c:v>-201.155716</c:v>
                </c:pt>
                <c:pt idx="342">
                  <c:v>-203.341841</c:v>
                </c:pt>
                <c:pt idx="343">
                  <c:v>-199.405195</c:v>
                </c:pt>
                <c:pt idx="344">
                  <c:v>-206.528843</c:v>
                </c:pt>
                <c:pt idx="345">
                  <c:v>-203.446958</c:v>
                </c:pt>
                <c:pt idx="346">
                  <c:v>-213.503094</c:v>
                </c:pt>
                <c:pt idx="347">
                  <c:v>-211.436455</c:v>
                </c:pt>
                <c:pt idx="348">
                  <c:v>-210.471191</c:v>
                </c:pt>
                <c:pt idx="349">
                  <c:v>-215.276253</c:v>
                </c:pt>
                <c:pt idx="350">
                  <c:v>-211.422458</c:v>
                </c:pt>
                <c:pt idx="351">
                  <c:v>-209.524047</c:v>
                </c:pt>
                <c:pt idx="352">
                  <c:v>-209.021467</c:v>
                </c:pt>
                <c:pt idx="353">
                  <c:v>-211.819232</c:v>
                </c:pt>
                <c:pt idx="354">
                  <c:v>-217.064658</c:v>
                </c:pt>
                <c:pt idx="355">
                  <c:v>-209.427672</c:v>
                </c:pt>
                <c:pt idx="357">
                  <c:v>-210.191985</c:v>
                </c:pt>
                <c:pt idx="358">
                  <c:v>-208.499431</c:v>
                </c:pt>
                <c:pt idx="359">
                  <c:v>-198.515271</c:v>
                </c:pt>
                <c:pt idx="360">
                  <c:v>-195.576722</c:v>
                </c:pt>
                <c:pt idx="363">
                  <c:v>-208.063195</c:v>
                </c:pt>
                <c:pt idx="364">
                  <c:v>-204.612623</c:v>
                </c:pt>
                <c:pt idx="365">
                  <c:v>-211.596262</c:v>
                </c:pt>
                <c:pt idx="366">
                  <c:v>-208.819215</c:v>
                </c:pt>
                <c:pt idx="367">
                  <c:v>-205.275095</c:v>
                </c:pt>
                <c:pt idx="369">
                  <c:v>-208.528014</c:v>
                </c:pt>
                <c:pt idx="372">
                  <c:v>-200.19</c:v>
                </c:pt>
                <c:pt idx="373">
                  <c:v>-194.800134</c:v>
                </c:pt>
                <c:pt idx="374">
                  <c:v>-201.130288</c:v>
                </c:pt>
                <c:pt idx="375">
                  <c:v>-200.76483</c:v>
                </c:pt>
                <c:pt idx="376">
                  <c:v>-200.44023</c:v>
                </c:pt>
                <c:pt idx="377" formatCode="General">
                  <c:v>-187.82</c:v>
                </c:pt>
                <c:pt idx="378">
                  <c:v>-201.6955</c:v>
                </c:pt>
                <c:pt idx="379">
                  <c:v>-201.530981</c:v>
                </c:pt>
                <c:pt idx="380">
                  <c:v>-201.032896</c:v>
                </c:pt>
                <c:pt idx="381">
                  <c:v>-200.455928</c:v>
                </c:pt>
                <c:pt idx="382" formatCode="General">
                  <c:v>-195.09</c:v>
                </c:pt>
                <c:pt idx="383">
                  <c:v>-193.980815</c:v>
                </c:pt>
                <c:pt idx="384" formatCode="General">
                  <c:v>-186.63</c:v>
                </c:pt>
                <c:pt idx="385">
                  <c:v>-202.683008</c:v>
                </c:pt>
                <c:pt idx="386">
                  <c:v>-202.858378</c:v>
                </c:pt>
                <c:pt idx="387">
                  <c:v>-203.423206</c:v>
                </c:pt>
                <c:pt idx="388">
                  <c:v>-201.760607</c:v>
                </c:pt>
                <c:pt idx="389">
                  <c:v>-187.111083</c:v>
                </c:pt>
                <c:pt idx="390" formatCode="General">
                  <c:v>-177.07</c:v>
                </c:pt>
                <c:pt idx="391">
                  <c:v>-201.561111</c:v>
                </c:pt>
                <c:pt idx="392" formatCode="General">
                  <c:v>-163.04</c:v>
                </c:pt>
                <c:pt idx="393">
                  <c:v>-205.829635</c:v>
                </c:pt>
                <c:pt idx="394">
                  <c:v>-211.462262</c:v>
                </c:pt>
                <c:pt idx="395">
                  <c:v>-212.565973</c:v>
                </c:pt>
                <c:pt idx="396">
                  <c:v>-212.167432</c:v>
                </c:pt>
                <c:pt idx="397">
                  <c:v>-213.227424</c:v>
                </c:pt>
                <c:pt idx="398">
                  <c:v>-212.611878</c:v>
                </c:pt>
                <c:pt idx="399">
                  <c:v>-216.054764</c:v>
                </c:pt>
                <c:pt idx="400">
                  <c:v>-210.916717</c:v>
                </c:pt>
                <c:pt idx="401">
                  <c:v>-205.242399</c:v>
                </c:pt>
                <c:pt idx="402">
                  <c:v>-211.779976</c:v>
                </c:pt>
                <c:pt idx="403">
                  <c:v>-211.144435</c:v>
                </c:pt>
                <c:pt idx="404">
                  <c:v>-211.32661</c:v>
                </c:pt>
                <c:pt idx="405">
                  <c:v>-208.207906</c:v>
                </c:pt>
                <c:pt idx="406">
                  <c:v>-208.756341</c:v>
                </c:pt>
                <c:pt idx="407">
                  <c:v>-206.103447</c:v>
                </c:pt>
                <c:pt idx="408">
                  <c:v>-205.100109</c:v>
                </c:pt>
                <c:pt idx="409">
                  <c:v>-207.906055</c:v>
                </c:pt>
                <c:pt idx="410">
                  <c:v>-205.609499</c:v>
                </c:pt>
                <c:pt idx="411">
                  <c:v>-204.429122</c:v>
                </c:pt>
                <c:pt idx="412">
                  <c:v>-204.720494</c:v>
                </c:pt>
                <c:pt idx="413">
                  <c:v>-204.146257</c:v>
                </c:pt>
                <c:pt idx="414">
                  <c:v>-199.560862</c:v>
                </c:pt>
                <c:pt idx="415">
                  <c:v>-201.889149</c:v>
                </c:pt>
                <c:pt idx="416">
                  <c:v>-206.768674</c:v>
                </c:pt>
                <c:pt idx="417">
                  <c:v>-206.89248</c:v>
                </c:pt>
                <c:pt idx="418">
                  <c:v>-204.475317</c:v>
                </c:pt>
                <c:pt idx="419">
                  <c:v>-203.984024</c:v>
                </c:pt>
                <c:pt idx="420">
                  <c:v>-218.324273</c:v>
                </c:pt>
                <c:pt idx="421">
                  <c:v>-217.924021</c:v>
                </c:pt>
                <c:pt idx="422">
                  <c:v>-219.794585</c:v>
                </c:pt>
                <c:pt idx="423">
                  <c:v>-219.763953</c:v>
                </c:pt>
                <c:pt idx="424">
                  <c:v>-219.284269</c:v>
                </c:pt>
                <c:pt idx="425">
                  <c:v>-218.495364</c:v>
                </c:pt>
                <c:pt idx="426">
                  <c:v>-214.681563</c:v>
                </c:pt>
                <c:pt idx="427">
                  <c:v>-228.069614</c:v>
                </c:pt>
                <c:pt idx="428">
                  <c:v>-217.753959</c:v>
                </c:pt>
                <c:pt idx="429">
                  <c:v>-218.074064</c:v>
                </c:pt>
                <c:pt idx="430">
                  <c:v>-219.340522</c:v>
                </c:pt>
                <c:pt idx="431">
                  <c:v>-214.966086</c:v>
                </c:pt>
                <c:pt idx="432">
                  <c:v>-218.360152</c:v>
                </c:pt>
                <c:pt idx="433">
                  <c:v>-217.621772</c:v>
                </c:pt>
                <c:pt idx="434">
                  <c:v>-209.979436</c:v>
                </c:pt>
                <c:pt idx="435">
                  <c:v>-209.88055</c:v>
                </c:pt>
                <c:pt idx="436">
                  <c:v>-202.795141</c:v>
                </c:pt>
                <c:pt idx="437" formatCode="General">
                  <c:v>-176.77</c:v>
                </c:pt>
                <c:pt idx="438">
                  <c:v>-205.24303</c:v>
                </c:pt>
                <c:pt idx="439" formatCode="General">
                  <c:v>-132.02</c:v>
                </c:pt>
                <c:pt idx="440">
                  <c:v>-198.667086</c:v>
                </c:pt>
                <c:pt idx="441">
                  <c:v>-207.493415</c:v>
                </c:pt>
                <c:pt idx="442">
                  <c:v>-200.614342</c:v>
                </c:pt>
                <c:pt idx="443">
                  <c:v>-198.003622</c:v>
                </c:pt>
                <c:pt idx="444" formatCode="General">
                  <c:v>-182.14</c:v>
                </c:pt>
                <c:pt idx="445">
                  <c:v>-205.043567</c:v>
                </c:pt>
                <c:pt idx="446" formatCode="General">
                  <c:v>-187.94</c:v>
                </c:pt>
                <c:pt idx="448" formatCode="General">
                  <c:v>-173.065</c:v>
                </c:pt>
                <c:pt idx="449">
                  <c:v>-206.996062</c:v>
                </c:pt>
                <c:pt idx="450">
                  <c:v>-210.992321</c:v>
                </c:pt>
                <c:pt idx="451" formatCode="General">
                  <c:v>-191.15</c:v>
                </c:pt>
                <c:pt idx="452">
                  <c:v>-217.031257</c:v>
                </c:pt>
                <c:pt idx="453">
                  <c:v>-219.995312</c:v>
                </c:pt>
                <c:pt idx="454">
                  <c:v>-219.030473</c:v>
                </c:pt>
                <c:pt idx="455">
                  <c:v>-226.703552</c:v>
                </c:pt>
                <c:pt idx="456">
                  <c:v>-215.843075</c:v>
                </c:pt>
                <c:pt idx="457">
                  <c:v>-218.6604</c:v>
                </c:pt>
                <c:pt idx="458">
                  <c:v>-217.049487</c:v>
                </c:pt>
                <c:pt idx="459">
                  <c:v>-224.119374</c:v>
                </c:pt>
                <c:pt idx="460">
                  <c:v>-213.298244</c:v>
                </c:pt>
                <c:pt idx="462">
                  <c:v>-217.139084</c:v>
                </c:pt>
                <c:pt idx="463" formatCode="General">
                  <c:v>-212.51</c:v>
                </c:pt>
                <c:pt idx="464" formatCode="General">
                  <c:v>-217.26</c:v>
                </c:pt>
                <c:pt idx="465" formatCode="General">
                  <c:v>-210.5</c:v>
                </c:pt>
                <c:pt idx="466" formatCode="General">
                  <c:v>-208.8</c:v>
                </c:pt>
                <c:pt idx="467" formatCode="General">
                  <c:v>-205.97</c:v>
                </c:pt>
                <c:pt idx="468" formatCode="General">
                  <c:v>-203.89</c:v>
                </c:pt>
                <c:pt idx="469" formatCode="General">
                  <c:v>-202.58</c:v>
                </c:pt>
                <c:pt idx="470" formatCode="General">
                  <c:v>-199.32</c:v>
                </c:pt>
                <c:pt idx="471" formatCode="General">
                  <c:v>-200.55</c:v>
                </c:pt>
                <c:pt idx="472" formatCode="General">
                  <c:v>-199.985</c:v>
                </c:pt>
                <c:pt idx="473" formatCode="General">
                  <c:v>-197.02</c:v>
                </c:pt>
                <c:pt idx="474" formatCode="General">
                  <c:v>-198.69</c:v>
                </c:pt>
                <c:pt idx="475" formatCode="General">
                  <c:v>-197.07</c:v>
                </c:pt>
                <c:pt idx="476" formatCode="General">
                  <c:v>-197.21</c:v>
                </c:pt>
                <c:pt idx="477" formatCode="General">
                  <c:v>-196.83</c:v>
                </c:pt>
                <c:pt idx="478" formatCode="General">
                  <c:v>-195.83</c:v>
                </c:pt>
                <c:pt idx="479" formatCode="General">
                  <c:v>-194.82</c:v>
                </c:pt>
                <c:pt idx="480" formatCode="General">
                  <c:v>-194.69</c:v>
                </c:pt>
                <c:pt idx="481" formatCode="General">
                  <c:v>-193.68</c:v>
                </c:pt>
                <c:pt idx="482" formatCode="General">
                  <c:v>-193.09</c:v>
                </c:pt>
                <c:pt idx="483" formatCode="General">
                  <c:v>-191.57</c:v>
                </c:pt>
                <c:pt idx="484" formatCode="General">
                  <c:v>-188.28</c:v>
                </c:pt>
                <c:pt idx="485" formatCode="General">
                  <c:v>-192.313379</c:v>
                </c:pt>
                <c:pt idx="486" formatCode="General">
                  <c:v>-192.821316</c:v>
                </c:pt>
                <c:pt idx="488" formatCode="General">
                  <c:v>-188.477419</c:v>
                </c:pt>
                <c:pt idx="490" formatCode="General">
                  <c:v>-192.060368</c:v>
                </c:pt>
                <c:pt idx="491" formatCode="General">
                  <c:v>-190.885359</c:v>
                </c:pt>
                <c:pt idx="493" formatCode="General">
                  <c:v>-194.027225</c:v>
                </c:pt>
                <c:pt idx="494" formatCode="General">
                  <c:v>-205.105685</c:v>
                </c:pt>
                <c:pt idx="495" formatCode="General">
                  <c:v>-193.299093</c:v>
                </c:pt>
                <c:pt idx="496" formatCode="General">
                  <c:v>-195.169496</c:v>
                </c:pt>
                <c:pt idx="497" formatCode="General">
                  <c:v>-198.675588</c:v>
                </c:pt>
                <c:pt idx="498" formatCode="General">
                  <c:v>-197.686664</c:v>
                </c:pt>
                <c:pt idx="499" formatCode="General">
                  <c:v>-197.213065</c:v>
                </c:pt>
                <c:pt idx="500" formatCode="General">
                  <c:v>-197.546879</c:v>
                </c:pt>
                <c:pt idx="502">
                  <c:v>-197.731736</c:v>
                </c:pt>
                <c:pt idx="503" formatCode="0.0">
                  <c:v>-193.47</c:v>
                </c:pt>
                <c:pt idx="504" formatCode="General">
                  <c:v>-192.57</c:v>
                </c:pt>
                <c:pt idx="505" formatCode="General">
                  <c:v>-196.31</c:v>
                </c:pt>
                <c:pt idx="506" formatCode="General">
                  <c:v>-198.73</c:v>
                </c:pt>
                <c:pt idx="507" formatCode="General">
                  <c:v>-198.63</c:v>
                </c:pt>
                <c:pt idx="508" formatCode="General">
                  <c:v>-199.73</c:v>
                </c:pt>
                <c:pt idx="509" formatCode="0.0">
                  <c:v>-201.88</c:v>
                </c:pt>
                <c:pt idx="510" formatCode="General">
                  <c:v>-208.22</c:v>
                </c:pt>
                <c:pt idx="511" formatCode="General">
                  <c:v>-203.69</c:v>
                </c:pt>
                <c:pt idx="512" formatCode="General">
                  <c:v>-204.39</c:v>
                </c:pt>
                <c:pt idx="513" formatCode="General">
                  <c:v>-205.3</c:v>
                </c:pt>
                <c:pt idx="514" formatCode="General">
                  <c:v>-207.71</c:v>
                </c:pt>
                <c:pt idx="515" formatCode="General">
                  <c:v>-206.44</c:v>
                </c:pt>
                <c:pt idx="516" formatCode="General">
                  <c:v>-208.41</c:v>
                </c:pt>
                <c:pt idx="517" formatCode="General">
                  <c:v>-206.76</c:v>
                </c:pt>
                <c:pt idx="518" formatCode="General">
                  <c:v>-208.255</c:v>
                </c:pt>
                <c:pt idx="519" formatCode="General">
                  <c:v>-208.88</c:v>
                </c:pt>
                <c:pt idx="520" formatCode="General">
                  <c:v>-209.81</c:v>
                </c:pt>
                <c:pt idx="521" formatCode="General">
                  <c:v>-209.045</c:v>
                </c:pt>
                <c:pt idx="522" formatCode="0.0">
                  <c:v>-205.91</c:v>
                </c:pt>
                <c:pt idx="523" formatCode="0.0">
                  <c:v>-220.33</c:v>
                </c:pt>
                <c:pt idx="524" formatCode="General">
                  <c:v>-208.65</c:v>
                </c:pt>
                <c:pt idx="525" formatCode="General">
                  <c:v>-208.995</c:v>
                </c:pt>
                <c:pt idx="526" formatCode="0.0">
                  <c:v>-207.66</c:v>
                </c:pt>
                <c:pt idx="527">
                  <c:v>-211.865992</c:v>
                </c:pt>
                <c:pt idx="528">
                  <c:v>-211.291074</c:v>
                </c:pt>
                <c:pt idx="529">
                  <c:v>-211.262328</c:v>
                </c:pt>
                <c:pt idx="530">
                  <c:v>-206.897062</c:v>
                </c:pt>
                <c:pt idx="531">
                  <c:v>-207.122923</c:v>
                </c:pt>
                <c:pt idx="532">
                  <c:v>-208.343838</c:v>
                </c:pt>
                <c:pt idx="533">
                  <c:v>-204.06218</c:v>
                </c:pt>
                <c:pt idx="534">
                  <c:v>-204.124701</c:v>
                </c:pt>
                <c:pt idx="535">
                  <c:v>-206.823174</c:v>
                </c:pt>
                <c:pt idx="536">
                  <c:v>-205.585265</c:v>
                </c:pt>
                <c:pt idx="537">
                  <c:v>-211.91049</c:v>
                </c:pt>
                <c:pt idx="538">
                  <c:v>-210.850066</c:v>
                </c:pt>
                <c:pt idx="539" formatCode="0.0">
                  <c:v>-200.01</c:v>
                </c:pt>
                <c:pt idx="540" formatCode="General">
                  <c:v>-209.73</c:v>
                </c:pt>
                <c:pt idx="541" formatCode="General">
                  <c:v>-207.63</c:v>
                </c:pt>
                <c:pt idx="542" formatCode="General">
                  <c:v>-209.39</c:v>
                </c:pt>
                <c:pt idx="543" formatCode="General">
                  <c:v>-209.37</c:v>
                </c:pt>
                <c:pt idx="544" formatCode="0.0">
                  <c:v>-206.25</c:v>
                </c:pt>
                <c:pt idx="545" formatCode="General">
                  <c:v>-208.1</c:v>
                </c:pt>
                <c:pt idx="546" formatCode="General">
                  <c:v>-209.42</c:v>
                </c:pt>
                <c:pt idx="547" formatCode="General">
                  <c:v>-214.47</c:v>
                </c:pt>
                <c:pt idx="548" formatCode="0.0">
                  <c:v>-211.44</c:v>
                </c:pt>
                <c:pt idx="549" formatCode="General">
                  <c:v>-210.35</c:v>
                </c:pt>
                <c:pt idx="550" formatCode="0.0">
                  <c:v>-203.8</c:v>
                </c:pt>
                <c:pt idx="551" formatCode="0.0">
                  <c:v>-206.82</c:v>
                </c:pt>
                <c:pt idx="552" formatCode="0.0">
                  <c:v>-206.91</c:v>
                </c:pt>
                <c:pt idx="553" formatCode="General">
                  <c:v>-210.44</c:v>
                </c:pt>
                <c:pt idx="554" formatCode="General">
                  <c:v>-206.64</c:v>
                </c:pt>
                <c:pt idx="555" formatCode="0.0">
                  <c:v>-203.76</c:v>
                </c:pt>
                <c:pt idx="556" formatCode="General">
                  <c:v>-209.99</c:v>
                </c:pt>
                <c:pt idx="557" formatCode="0.0">
                  <c:v>-206.44</c:v>
                </c:pt>
                <c:pt idx="558" formatCode="0.0">
                  <c:v>-206.04</c:v>
                </c:pt>
                <c:pt idx="559" formatCode="General">
                  <c:v>-208.9</c:v>
                </c:pt>
                <c:pt idx="560" formatCode="0.0">
                  <c:v>-209.17</c:v>
                </c:pt>
                <c:pt idx="561" formatCode="0.0">
                  <c:v>-208.68</c:v>
                </c:pt>
                <c:pt idx="562" formatCode="General">
                  <c:v>-206.71</c:v>
                </c:pt>
                <c:pt idx="563">
                  <c:v>-208.557344</c:v>
                </c:pt>
                <c:pt idx="564">
                  <c:v>-210.472745</c:v>
                </c:pt>
                <c:pt idx="565">
                  <c:v>-205.036925</c:v>
                </c:pt>
                <c:pt idx="566">
                  <c:v>-216.602848</c:v>
                </c:pt>
                <c:pt idx="567">
                  <c:v>-225.765329</c:v>
                </c:pt>
                <c:pt idx="568">
                  <c:v>-223.662063</c:v>
                </c:pt>
                <c:pt idx="569">
                  <c:v>-229.819949</c:v>
                </c:pt>
                <c:pt idx="570" formatCode="General">
                  <c:v>-226.31</c:v>
                </c:pt>
                <c:pt idx="571" formatCode="0.0">
                  <c:v>-222.23</c:v>
                </c:pt>
                <c:pt idx="572" formatCode="0.0">
                  <c:v>-227.34</c:v>
                </c:pt>
                <c:pt idx="573" formatCode="General">
                  <c:v>-225.73</c:v>
                </c:pt>
                <c:pt idx="574" formatCode="0.0">
                  <c:v>-223.7</c:v>
                </c:pt>
                <c:pt idx="575" formatCode="0.0">
                  <c:v>-224.36</c:v>
                </c:pt>
                <c:pt idx="576" formatCode="0.0">
                  <c:v>-221.4</c:v>
                </c:pt>
                <c:pt idx="577" formatCode="0.0">
                  <c:v>-225.09</c:v>
                </c:pt>
                <c:pt idx="578" formatCode="0.0">
                  <c:v>-206.32</c:v>
                </c:pt>
                <c:pt idx="579" formatCode="0.0">
                  <c:v>-215.47</c:v>
                </c:pt>
                <c:pt idx="580" formatCode="0.0">
                  <c:v>-220.17</c:v>
                </c:pt>
                <c:pt idx="581" formatCode="General">
                  <c:v>-218.65</c:v>
                </c:pt>
                <c:pt idx="582" formatCode="General">
                  <c:v>-217.62</c:v>
                </c:pt>
                <c:pt idx="583" formatCode="0.0">
                  <c:v>-219.98</c:v>
                </c:pt>
                <c:pt idx="584" formatCode="0.0">
                  <c:v>-213.59</c:v>
                </c:pt>
                <c:pt idx="585" formatCode="0.0">
                  <c:v>-214.6</c:v>
                </c:pt>
                <c:pt idx="586" formatCode="General">
                  <c:v>-210.97</c:v>
                </c:pt>
                <c:pt idx="587" formatCode="General">
                  <c:v>-213.77</c:v>
                </c:pt>
                <c:pt idx="588" formatCode="General">
                  <c:v>-208.88</c:v>
                </c:pt>
                <c:pt idx="589" formatCode="0.0">
                  <c:v>-212.93</c:v>
                </c:pt>
                <c:pt idx="590" formatCode="General">
                  <c:v>-206.495</c:v>
                </c:pt>
                <c:pt idx="591" formatCode="0.0">
                  <c:v>-207.3</c:v>
                </c:pt>
                <c:pt idx="592" formatCode="0.0">
                  <c:v>-208.09</c:v>
                </c:pt>
                <c:pt idx="593" formatCode="General">
                  <c:v>-214.38</c:v>
                </c:pt>
                <c:pt idx="594">
                  <c:v>-212.704506</c:v>
                </c:pt>
                <c:pt idx="595">
                  <c:v>-209.698559</c:v>
                </c:pt>
                <c:pt idx="596">
                  <c:v>-215.486551</c:v>
                </c:pt>
                <c:pt idx="597">
                  <c:v>-215.762122</c:v>
                </c:pt>
                <c:pt idx="598">
                  <c:v>-210.694463</c:v>
                </c:pt>
                <c:pt idx="599">
                  <c:v>-214.552172</c:v>
                </c:pt>
                <c:pt idx="600">
                  <c:v>-209.913105</c:v>
                </c:pt>
                <c:pt idx="601">
                  <c:v>-208.831448</c:v>
                </c:pt>
                <c:pt idx="602">
                  <c:v>-205.022905</c:v>
                </c:pt>
                <c:pt idx="603">
                  <c:v>-201.688946</c:v>
                </c:pt>
                <c:pt idx="604">
                  <c:v>-208.739554</c:v>
                </c:pt>
                <c:pt idx="605">
                  <c:v>-208.842909</c:v>
                </c:pt>
                <c:pt idx="606">
                  <c:v>-208.237248</c:v>
                </c:pt>
                <c:pt idx="607">
                  <c:v>-206.731041</c:v>
                </c:pt>
                <c:pt idx="608">
                  <c:v>-211.281717</c:v>
                </c:pt>
                <c:pt idx="609">
                  <c:v>-209.472262</c:v>
                </c:pt>
                <c:pt idx="610">
                  <c:v>-208.469782</c:v>
                </c:pt>
                <c:pt idx="611">
                  <c:v>-198.709124</c:v>
                </c:pt>
                <c:pt idx="612">
                  <c:v>-195.65744</c:v>
                </c:pt>
                <c:pt idx="613">
                  <c:v>-195.228908</c:v>
                </c:pt>
                <c:pt idx="614">
                  <c:v>-196.484467</c:v>
                </c:pt>
                <c:pt idx="615">
                  <c:v>-197.782077</c:v>
                </c:pt>
                <c:pt idx="616">
                  <c:v>-195.427154</c:v>
                </c:pt>
                <c:pt idx="617">
                  <c:v>-198.098211</c:v>
                </c:pt>
                <c:pt idx="618">
                  <c:v>-197.676142</c:v>
                </c:pt>
                <c:pt idx="619">
                  <c:v>-200.11884</c:v>
                </c:pt>
                <c:pt idx="620">
                  <c:v>-204.535271</c:v>
                </c:pt>
                <c:pt idx="621">
                  <c:v>-205.748464</c:v>
                </c:pt>
                <c:pt idx="622">
                  <c:v>-206.836871</c:v>
                </c:pt>
                <c:pt idx="623">
                  <c:v>-209.194322</c:v>
                </c:pt>
                <c:pt idx="624">
                  <c:v>-211.048497</c:v>
                </c:pt>
                <c:pt idx="625">
                  <c:v>-211.761641</c:v>
                </c:pt>
                <c:pt idx="626">
                  <c:v>-211.806467</c:v>
                </c:pt>
                <c:pt idx="627">
                  <c:v>-217.186353</c:v>
                </c:pt>
                <c:pt idx="628">
                  <c:v>-217.100922</c:v>
                </c:pt>
                <c:pt idx="629">
                  <c:v>-217.422305</c:v>
                </c:pt>
                <c:pt idx="630">
                  <c:v>-216.19983</c:v>
                </c:pt>
                <c:pt idx="631">
                  <c:v>-215.908813</c:v>
                </c:pt>
                <c:pt idx="632">
                  <c:v>-214.63102</c:v>
                </c:pt>
                <c:pt idx="633" formatCode="0.0">
                  <c:v>-209.99</c:v>
                </c:pt>
                <c:pt idx="634" formatCode="0.0">
                  <c:v>-209.76</c:v>
                </c:pt>
                <c:pt idx="635" formatCode="0.0">
                  <c:v>-212.375</c:v>
                </c:pt>
                <c:pt idx="636" formatCode="General">
                  <c:v>-210.6</c:v>
                </c:pt>
                <c:pt idx="637" formatCode="0.0">
                  <c:v>-194.3</c:v>
                </c:pt>
                <c:pt idx="638" formatCode="0.0">
                  <c:v>-203.12</c:v>
                </c:pt>
                <c:pt idx="639" formatCode="0.0">
                  <c:v>-217.76</c:v>
                </c:pt>
                <c:pt idx="640" formatCode="0.0">
                  <c:v>-199.22</c:v>
                </c:pt>
                <c:pt idx="641" formatCode="0.0">
                  <c:v>-202.02</c:v>
                </c:pt>
                <c:pt idx="642" formatCode="0.0">
                  <c:v>-199.22</c:v>
                </c:pt>
                <c:pt idx="643" formatCode="0.0">
                  <c:v>-210.77</c:v>
                </c:pt>
                <c:pt idx="644" formatCode="0.0">
                  <c:v>-197.05</c:v>
                </c:pt>
                <c:pt idx="645" formatCode="0.0">
                  <c:v>-199.92</c:v>
                </c:pt>
                <c:pt idx="646" formatCode="0.0">
                  <c:v>-196.06</c:v>
                </c:pt>
                <c:pt idx="647" formatCode="0.0">
                  <c:v>-194.61</c:v>
                </c:pt>
                <c:pt idx="648" formatCode="0.0">
                  <c:v>-205.55</c:v>
                </c:pt>
                <c:pt idx="649" formatCode="0.0">
                  <c:v>-194.75</c:v>
                </c:pt>
                <c:pt idx="650" formatCode="0.0">
                  <c:v>-195.25</c:v>
                </c:pt>
                <c:pt idx="651" formatCode="0.0">
                  <c:v>-215.19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892721392"/>
        <c:axId val="-1892719072"/>
      </c:lineChart>
      <c:catAx>
        <c:axId val="-1892721392"/>
        <c:scaling>
          <c:orientation val="minMax"/>
        </c:scaling>
        <c:delete val="0"/>
        <c:axPos val="b"/>
        <c:majorTickMark val="out"/>
        <c:minorTickMark val="none"/>
        <c:tickLblPos val="nextTo"/>
        <c:crossAx val="-1892719072"/>
        <c:crosses val="autoZero"/>
        <c:auto val="1"/>
        <c:lblAlgn val="ctr"/>
        <c:lblOffset val="100"/>
        <c:noMultiLvlLbl val="0"/>
      </c:catAx>
      <c:valAx>
        <c:axId val="-1892719072"/>
        <c:scaling>
          <c:orientation val="minMax"/>
          <c:max val="-170.0"/>
          <c:min val="-250.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-18927213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'A09'!$J$3:$J$74</c:f>
              <c:numCache>
                <c:formatCode>General</c:formatCode>
                <c:ptCount val="72"/>
                <c:pt idx="0">
                  <c:v>2009.0</c:v>
                </c:pt>
                <c:pt idx="1">
                  <c:v>2008.0</c:v>
                </c:pt>
                <c:pt idx="2">
                  <c:v>2007.0</c:v>
                </c:pt>
                <c:pt idx="3">
                  <c:v>2006.0</c:v>
                </c:pt>
                <c:pt idx="4">
                  <c:v>2005.0</c:v>
                </c:pt>
                <c:pt idx="5">
                  <c:v>2004.0</c:v>
                </c:pt>
                <c:pt idx="6">
                  <c:v>2003.0</c:v>
                </c:pt>
                <c:pt idx="7">
                  <c:v>2002.0</c:v>
                </c:pt>
                <c:pt idx="8">
                  <c:v>2001.0</c:v>
                </c:pt>
                <c:pt idx="9">
                  <c:v>2000.0</c:v>
                </c:pt>
                <c:pt idx="10">
                  <c:v>1999.0</c:v>
                </c:pt>
                <c:pt idx="11">
                  <c:v>1998.0</c:v>
                </c:pt>
                <c:pt idx="12">
                  <c:v>1997.0</c:v>
                </c:pt>
                <c:pt idx="13">
                  <c:v>1996.0</c:v>
                </c:pt>
                <c:pt idx="14">
                  <c:v>1995.0</c:v>
                </c:pt>
                <c:pt idx="15">
                  <c:v>1994.0</c:v>
                </c:pt>
                <c:pt idx="16">
                  <c:v>1993.0</c:v>
                </c:pt>
                <c:pt idx="17">
                  <c:v>1992.0</c:v>
                </c:pt>
                <c:pt idx="18">
                  <c:v>1991.0</c:v>
                </c:pt>
                <c:pt idx="19">
                  <c:v>1990.0</c:v>
                </c:pt>
                <c:pt idx="20">
                  <c:v>1989.0</c:v>
                </c:pt>
                <c:pt idx="21">
                  <c:v>1988.0</c:v>
                </c:pt>
                <c:pt idx="22">
                  <c:v>1987.0</c:v>
                </c:pt>
                <c:pt idx="23">
                  <c:v>1986.0</c:v>
                </c:pt>
                <c:pt idx="24">
                  <c:v>1985.0</c:v>
                </c:pt>
                <c:pt idx="25">
                  <c:v>1984.0</c:v>
                </c:pt>
                <c:pt idx="26">
                  <c:v>1983.0</c:v>
                </c:pt>
                <c:pt idx="27">
                  <c:v>1982.0</c:v>
                </c:pt>
                <c:pt idx="28">
                  <c:v>1981.0</c:v>
                </c:pt>
                <c:pt idx="29">
                  <c:v>1980.0</c:v>
                </c:pt>
                <c:pt idx="30">
                  <c:v>1979.0</c:v>
                </c:pt>
                <c:pt idx="31">
                  <c:v>1978.0</c:v>
                </c:pt>
                <c:pt idx="32">
                  <c:v>1977.0</c:v>
                </c:pt>
                <c:pt idx="33">
                  <c:v>1976.0</c:v>
                </c:pt>
                <c:pt idx="34">
                  <c:v>1975.0</c:v>
                </c:pt>
                <c:pt idx="35">
                  <c:v>1974.0</c:v>
                </c:pt>
                <c:pt idx="36">
                  <c:v>1973.0</c:v>
                </c:pt>
                <c:pt idx="37">
                  <c:v>1972.0</c:v>
                </c:pt>
                <c:pt idx="38">
                  <c:v>1971.0</c:v>
                </c:pt>
                <c:pt idx="39">
                  <c:v>1970.0</c:v>
                </c:pt>
                <c:pt idx="40">
                  <c:v>1969.0</c:v>
                </c:pt>
                <c:pt idx="41">
                  <c:v>1968.0</c:v>
                </c:pt>
                <c:pt idx="42">
                  <c:v>1967.0</c:v>
                </c:pt>
                <c:pt idx="43">
                  <c:v>1966.0</c:v>
                </c:pt>
                <c:pt idx="44">
                  <c:v>1965.0</c:v>
                </c:pt>
                <c:pt idx="45">
                  <c:v>1964.0</c:v>
                </c:pt>
                <c:pt idx="46">
                  <c:v>1963.0</c:v>
                </c:pt>
                <c:pt idx="47">
                  <c:v>1962.0</c:v>
                </c:pt>
                <c:pt idx="48">
                  <c:v>1961.0</c:v>
                </c:pt>
                <c:pt idx="49">
                  <c:v>1960.0</c:v>
                </c:pt>
                <c:pt idx="50">
                  <c:v>1959.0</c:v>
                </c:pt>
                <c:pt idx="51">
                  <c:v>1958.0</c:v>
                </c:pt>
                <c:pt idx="52">
                  <c:v>1957.0</c:v>
                </c:pt>
                <c:pt idx="53">
                  <c:v>1956.0</c:v>
                </c:pt>
                <c:pt idx="54">
                  <c:v>1955.0</c:v>
                </c:pt>
                <c:pt idx="55">
                  <c:v>1954.0</c:v>
                </c:pt>
                <c:pt idx="56">
                  <c:v>1953.0</c:v>
                </c:pt>
                <c:pt idx="57">
                  <c:v>1952.0</c:v>
                </c:pt>
                <c:pt idx="58">
                  <c:v>1951.0</c:v>
                </c:pt>
                <c:pt idx="59">
                  <c:v>1950.0</c:v>
                </c:pt>
                <c:pt idx="60">
                  <c:v>1949.0</c:v>
                </c:pt>
                <c:pt idx="61">
                  <c:v>1948.0</c:v>
                </c:pt>
                <c:pt idx="62">
                  <c:v>1947.0</c:v>
                </c:pt>
                <c:pt idx="63">
                  <c:v>1946.0</c:v>
                </c:pt>
                <c:pt idx="64">
                  <c:v>1945.0</c:v>
                </c:pt>
                <c:pt idx="65">
                  <c:v>1944.0</c:v>
                </c:pt>
                <c:pt idx="66">
                  <c:v>1943.0</c:v>
                </c:pt>
                <c:pt idx="67">
                  <c:v>1942.0</c:v>
                </c:pt>
                <c:pt idx="68">
                  <c:v>1941.0</c:v>
                </c:pt>
                <c:pt idx="69">
                  <c:v>1940.0</c:v>
                </c:pt>
                <c:pt idx="70">
                  <c:v>1939.0</c:v>
                </c:pt>
                <c:pt idx="71">
                  <c:v>1938.0</c:v>
                </c:pt>
              </c:numCache>
            </c:numRef>
          </c:xVal>
          <c:yVal>
            <c:numRef>
              <c:f>'A09'!$L$3:$L$74</c:f>
              <c:numCache>
                <c:formatCode>0.0</c:formatCode>
                <c:ptCount val="72"/>
                <c:pt idx="1">
                  <c:v>-22.89307542857142</c:v>
                </c:pt>
                <c:pt idx="2">
                  <c:v>-23.8787334</c:v>
                </c:pt>
                <c:pt idx="3">
                  <c:v>-25.33627415</c:v>
                </c:pt>
                <c:pt idx="4">
                  <c:v>-26.28081165</c:v>
                </c:pt>
                <c:pt idx="5">
                  <c:v>-26.75916427272726</c:v>
                </c:pt>
                <c:pt idx="6">
                  <c:v>-26.6937122</c:v>
                </c:pt>
                <c:pt idx="7">
                  <c:v>-26.70619328571428</c:v>
                </c:pt>
                <c:pt idx="8">
                  <c:v>-26.12234190909091</c:v>
                </c:pt>
                <c:pt idx="9">
                  <c:v>-25.2036441</c:v>
                </c:pt>
                <c:pt idx="10">
                  <c:v>-26.58392333333333</c:v>
                </c:pt>
                <c:pt idx="11">
                  <c:v>-25.98214433333333</c:v>
                </c:pt>
                <c:pt idx="12">
                  <c:v>-26.96373419999999</c:v>
                </c:pt>
                <c:pt idx="13">
                  <c:v>-25.5951261</c:v>
                </c:pt>
                <c:pt idx="14">
                  <c:v>-23.86875457142857</c:v>
                </c:pt>
                <c:pt idx="15">
                  <c:v>-26.9054094</c:v>
                </c:pt>
                <c:pt idx="16">
                  <c:v>-26.43181164285714</c:v>
                </c:pt>
                <c:pt idx="17">
                  <c:v>-25.98390371428571</c:v>
                </c:pt>
                <c:pt idx="18">
                  <c:v>-27.3004715</c:v>
                </c:pt>
                <c:pt idx="19">
                  <c:v>-29.18618722222222</c:v>
                </c:pt>
                <c:pt idx="20">
                  <c:v>-27.53971822222222</c:v>
                </c:pt>
                <c:pt idx="21">
                  <c:v>-26.361529875</c:v>
                </c:pt>
                <c:pt idx="22">
                  <c:v>-27.988771</c:v>
                </c:pt>
                <c:pt idx="23">
                  <c:v>-26.60270877777778</c:v>
                </c:pt>
                <c:pt idx="24">
                  <c:v>-24.784584</c:v>
                </c:pt>
                <c:pt idx="25">
                  <c:v>-23.7630925</c:v>
                </c:pt>
                <c:pt idx="26">
                  <c:v>-25.07903933333333</c:v>
                </c:pt>
                <c:pt idx="27">
                  <c:v>-26.39894511111111</c:v>
                </c:pt>
                <c:pt idx="28">
                  <c:v>-27.10604011111111</c:v>
                </c:pt>
                <c:pt idx="29">
                  <c:v>-26.49366177777777</c:v>
                </c:pt>
                <c:pt idx="30">
                  <c:v>-25.23632685714285</c:v>
                </c:pt>
                <c:pt idx="31">
                  <c:v>-24.854829</c:v>
                </c:pt>
                <c:pt idx="32">
                  <c:v>-25.27205733333333</c:v>
                </c:pt>
                <c:pt idx="33">
                  <c:v>-24.655027625</c:v>
                </c:pt>
                <c:pt idx="34">
                  <c:v>-26.316389</c:v>
                </c:pt>
                <c:pt idx="35">
                  <c:v>-25.25110266666667</c:v>
                </c:pt>
                <c:pt idx="36">
                  <c:v>-25.36063288888889</c:v>
                </c:pt>
                <c:pt idx="37">
                  <c:v>-25.9480405</c:v>
                </c:pt>
                <c:pt idx="38">
                  <c:v>-26.073078375</c:v>
                </c:pt>
                <c:pt idx="39">
                  <c:v>-27.092517375</c:v>
                </c:pt>
                <c:pt idx="40">
                  <c:v>-25.928618625</c:v>
                </c:pt>
                <c:pt idx="41">
                  <c:v>-27.21959475</c:v>
                </c:pt>
                <c:pt idx="42">
                  <c:v>-27.699524625</c:v>
                </c:pt>
                <c:pt idx="43">
                  <c:v>-24.7254605</c:v>
                </c:pt>
                <c:pt idx="44">
                  <c:v>-23.81637533333333</c:v>
                </c:pt>
                <c:pt idx="45">
                  <c:v>-25.61029785714286</c:v>
                </c:pt>
                <c:pt idx="46">
                  <c:v>-26.30765057142857</c:v>
                </c:pt>
                <c:pt idx="47">
                  <c:v>-25.688125</c:v>
                </c:pt>
                <c:pt idx="48">
                  <c:v>-25.12444444444445</c:v>
                </c:pt>
                <c:pt idx="49">
                  <c:v>-23.82344471428572</c:v>
                </c:pt>
                <c:pt idx="50">
                  <c:v>-23.6953316</c:v>
                </c:pt>
                <c:pt idx="51">
                  <c:v>-24.80642971428572</c:v>
                </c:pt>
                <c:pt idx="52">
                  <c:v>-25.73888888888889</c:v>
                </c:pt>
                <c:pt idx="53">
                  <c:v>-26.37</c:v>
                </c:pt>
                <c:pt idx="54">
                  <c:v>-27.1908465</c:v>
                </c:pt>
                <c:pt idx="55">
                  <c:v>-25.769812</c:v>
                </c:pt>
                <c:pt idx="56">
                  <c:v>-26.25999025</c:v>
                </c:pt>
                <c:pt idx="57">
                  <c:v>-27.05875</c:v>
                </c:pt>
                <c:pt idx="58">
                  <c:v>-26.78375</c:v>
                </c:pt>
                <c:pt idx="59">
                  <c:v>-27.03637785714286</c:v>
                </c:pt>
                <c:pt idx="60">
                  <c:v>-28.599298</c:v>
                </c:pt>
                <c:pt idx="61">
                  <c:v>-28.89714285714286</c:v>
                </c:pt>
                <c:pt idx="62">
                  <c:v>-28.2575</c:v>
                </c:pt>
                <c:pt idx="63">
                  <c:v>-27.39357142857143</c:v>
                </c:pt>
                <c:pt idx="64">
                  <c:v>-25.889038</c:v>
                </c:pt>
                <c:pt idx="65">
                  <c:v>-25.867207625</c:v>
                </c:pt>
                <c:pt idx="66">
                  <c:v>-25.29415828571429</c:v>
                </c:pt>
                <c:pt idx="67">
                  <c:v>-25.49839214285714</c:v>
                </c:pt>
                <c:pt idx="68">
                  <c:v>-27.55517942857143</c:v>
                </c:pt>
                <c:pt idx="69">
                  <c:v>-26.937230875</c:v>
                </c:pt>
                <c:pt idx="70">
                  <c:v>-26.54714285714286</c:v>
                </c:pt>
                <c:pt idx="71">
                  <c:v>-26.13142857142858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892729200"/>
        <c:axId val="-1892746784"/>
      </c:scatterChart>
      <c:scatterChart>
        <c:scatterStyle val="smoothMarker"/>
        <c:varyColors val="0"/>
        <c:ser>
          <c:idx val="1"/>
          <c:order val="1"/>
          <c:xVal>
            <c:numRef>
              <c:f>'A09'!$AD$7:$AD$24</c:f>
              <c:numCache>
                <c:formatCode>General</c:formatCode>
                <c:ptCount val="18"/>
                <c:pt idx="0">
                  <c:v>1988.0</c:v>
                </c:pt>
                <c:pt idx="1">
                  <c:v>1989.0</c:v>
                </c:pt>
                <c:pt idx="2">
                  <c:v>1990.0</c:v>
                </c:pt>
                <c:pt idx="3">
                  <c:v>1991.0</c:v>
                </c:pt>
                <c:pt idx="4">
                  <c:v>1992.0</c:v>
                </c:pt>
                <c:pt idx="5">
                  <c:v>1993.0</c:v>
                </c:pt>
                <c:pt idx="6">
                  <c:v>1994.0</c:v>
                </c:pt>
                <c:pt idx="7">
                  <c:v>1995.0</c:v>
                </c:pt>
                <c:pt idx="8">
                  <c:v>1996.0</c:v>
                </c:pt>
                <c:pt idx="9">
                  <c:v>1997.0</c:v>
                </c:pt>
                <c:pt idx="10">
                  <c:v>1998.0</c:v>
                </c:pt>
                <c:pt idx="11">
                  <c:v>1999.0</c:v>
                </c:pt>
                <c:pt idx="12">
                  <c:v>2000.0</c:v>
                </c:pt>
                <c:pt idx="13">
                  <c:v>2001.0</c:v>
                </c:pt>
                <c:pt idx="14">
                  <c:v>2002.0</c:v>
                </c:pt>
                <c:pt idx="15">
                  <c:v>2003.0</c:v>
                </c:pt>
                <c:pt idx="16">
                  <c:v>2004.0</c:v>
                </c:pt>
                <c:pt idx="17">
                  <c:v>2005.0</c:v>
                </c:pt>
              </c:numCache>
            </c:numRef>
          </c:xVal>
          <c:yVal>
            <c:numRef>
              <c:f>'A09'!$AE$7:$AE$24</c:f>
              <c:numCache>
                <c:formatCode>General</c:formatCode>
                <c:ptCount val="18"/>
                <c:pt idx="0">
                  <c:v>-21.4</c:v>
                </c:pt>
                <c:pt idx="1">
                  <c:v>-21.36</c:v>
                </c:pt>
                <c:pt idx="2">
                  <c:v>-22.22</c:v>
                </c:pt>
                <c:pt idx="3">
                  <c:v>-21.96</c:v>
                </c:pt>
                <c:pt idx="4">
                  <c:v>-22.03</c:v>
                </c:pt>
                <c:pt idx="5">
                  <c:v>-21.87</c:v>
                </c:pt>
                <c:pt idx="6">
                  <c:v>-20.28</c:v>
                </c:pt>
                <c:pt idx="7">
                  <c:v>-20.66</c:v>
                </c:pt>
                <c:pt idx="8">
                  <c:v>-20.66</c:v>
                </c:pt>
                <c:pt idx="9">
                  <c:v>-20.82</c:v>
                </c:pt>
                <c:pt idx="10">
                  <c:v>-21.54</c:v>
                </c:pt>
                <c:pt idx="11">
                  <c:v>-20.14</c:v>
                </c:pt>
                <c:pt idx="12">
                  <c:v>-19.7</c:v>
                </c:pt>
                <c:pt idx="13">
                  <c:v>-21.52</c:v>
                </c:pt>
                <c:pt idx="14">
                  <c:v>-20.47</c:v>
                </c:pt>
                <c:pt idx="15">
                  <c:v>-18.98</c:v>
                </c:pt>
                <c:pt idx="16">
                  <c:v>-19.89</c:v>
                </c:pt>
                <c:pt idx="17">
                  <c:v>-20.11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24010704"/>
        <c:axId val="-1892754288"/>
      </c:scatterChart>
      <c:valAx>
        <c:axId val="-1892729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892746784"/>
        <c:crosses val="autoZero"/>
        <c:crossBetween val="midCat"/>
      </c:valAx>
      <c:valAx>
        <c:axId val="-1892746784"/>
        <c:scaling>
          <c:orientation val="minMax"/>
          <c:max val="-20.0"/>
          <c:min val="-34.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-1892729200"/>
        <c:crosses val="autoZero"/>
        <c:crossBetween val="midCat"/>
      </c:valAx>
      <c:valAx>
        <c:axId val="-18927542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924010704"/>
        <c:crosses val="max"/>
        <c:crossBetween val="midCat"/>
      </c:valAx>
      <c:valAx>
        <c:axId val="-19240107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8927542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'A09'!$M$3</c:f>
              <c:strCache>
                <c:ptCount val="1"/>
              </c:strCache>
            </c:strRef>
          </c:tx>
          <c:trendline>
            <c:trendlineType val="linear"/>
            <c:dispRSqr val="0"/>
            <c:dispEq val="1"/>
            <c:trendlineLbl>
              <c:layout>
                <c:manualLayout>
                  <c:x val="-0.314323490813648"/>
                  <c:y val="-0.408350102070575"/>
                </c:manualLayout>
              </c:layout>
              <c:numFmt formatCode="General" sourceLinked="0"/>
            </c:trendlineLbl>
          </c:trendline>
          <c:xVal>
            <c:numRef>
              <c:f>'A09'!$J$3:$J$74</c:f>
              <c:numCache>
                <c:formatCode>General</c:formatCode>
                <c:ptCount val="72"/>
                <c:pt idx="0">
                  <c:v>2009.0</c:v>
                </c:pt>
                <c:pt idx="1">
                  <c:v>2008.0</c:v>
                </c:pt>
                <c:pt idx="2">
                  <c:v>2007.0</c:v>
                </c:pt>
                <c:pt idx="3">
                  <c:v>2006.0</c:v>
                </c:pt>
                <c:pt idx="4">
                  <c:v>2005.0</c:v>
                </c:pt>
                <c:pt idx="5">
                  <c:v>2004.0</c:v>
                </c:pt>
                <c:pt idx="6">
                  <c:v>2003.0</c:v>
                </c:pt>
                <c:pt idx="7">
                  <c:v>2002.0</c:v>
                </c:pt>
                <c:pt idx="8">
                  <c:v>2001.0</c:v>
                </c:pt>
                <c:pt idx="9">
                  <c:v>2000.0</c:v>
                </c:pt>
                <c:pt idx="10">
                  <c:v>1999.0</c:v>
                </c:pt>
                <c:pt idx="11">
                  <c:v>1998.0</c:v>
                </c:pt>
                <c:pt idx="12">
                  <c:v>1997.0</c:v>
                </c:pt>
                <c:pt idx="13">
                  <c:v>1996.0</c:v>
                </c:pt>
                <c:pt idx="14">
                  <c:v>1995.0</c:v>
                </c:pt>
                <c:pt idx="15">
                  <c:v>1994.0</c:v>
                </c:pt>
                <c:pt idx="16">
                  <c:v>1993.0</c:v>
                </c:pt>
                <c:pt idx="17">
                  <c:v>1992.0</c:v>
                </c:pt>
                <c:pt idx="18">
                  <c:v>1991.0</c:v>
                </c:pt>
                <c:pt idx="19">
                  <c:v>1990.0</c:v>
                </c:pt>
                <c:pt idx="20">
                  <c:v>1989.0</c:v>
                </c:pt>
                <c:pt idx="21">
                  <c:v>1988.0</c:v>
                </c:pt>
                <c:pt idx="22">
                  <c:v>1987.0</c:v>
                </c:pt>
                <c:pt idx="23">
                  <c:v>1986.0</c:v>
                </c:pt>
                <c:pt idx="24">
                  <c:v>1985.0</c:v>
                </c:pt>
                <c:pt idx="25">
                  <c:v>1984.0</c:v>
                </c:pt>
                <c:pt idx="26">
                  <c:v>1983.0</c:v>
                </c:pt>
                <c:pt idx="27">
                  <c:v>1982.0</c:v>
                </c:pt>
                <c:pt idx="28">
                  <c:v>1981.0</c:v>
                </c:pt>
                <c:pt idx="29">
                  <c:v>1980.0</c:v>
                </c:pt>
                <c:pt idx="30">
                  <c:v>1979.0</c:v>
                </c:pt>
                <c:pt idx="31">
                  <c:v>1978.0</c:v>
                </c:pt>
                <c:pt idx="32">
                  <c:v>1977.0</c:v>
                </c:pt>
                <c:pt idx="33">
                  <c:v>1976.0</c:v>
                </c:pt>
                <c:pt idx="34">
                  <c:v>1975.0</c:v>
                </c:pt>
                <c:pt idx="35">
                  <c:v>1974.0</c:v>
                </c:pt>
                <c:pt idx="36">
                  <c:v>1973.0</c:v>
                </c:pt>
                <c:pt idx="37">
                  <c:v>1972.0</c:v>
                </c:pt>
                <c:pt idx="38">
                  <c:v>1971.0</c:v>
                </c:pt>
                <c:pt idx="39">
                  <c:v>1970.0</c:v>
                </c:pt>
                <c:pt idx="40">
                  <c:v>1969.0</c:v>
                </c:pt>
                <c:pt idx="41">
                  <c:v>1968.0</c:v>
                </c:pt>
                <c:pt idx="42">
                  <c:v>1967.0</c:v>
                </c:pt>
                <c:pt idx="43">
                  <c:v>1966.0</c:v>
                </c:pt>
                <c:pt idx="44">
                  <c:v>1965.0</c:v>
                </c:pt>
                <c:pt idx="45">
                  <c:v>1964.0</c:v>
                </c:pt>
                <c:pt idx="46">
                  <c:v>1963.0</c:v>
                </c:pt>
                <c:pt idx="47">
                  <c:v>1962.0</c:v>
                </c:pt>
                <c:pt idx="48">
                  <c:v>1961.0</c:v>
                </c:pt>
                <c:pt idx="49">
                  <c:v>1960.0</c:v>
                </c:pt>
                <c:pt idx="50">
                  <c:v>1959.0</c:v>
                </c:pt>
                <c:pt idx="51">
                  <c:v>1958.0</c:v>
                </c:pt>
                <c:pt idx="52">
                  <c:v>1957.0</c:v>
                </c:pt>
                <c:pt idx="53">
                  <c:v>1956.0</c:v>
                </c:pt>
                <c:pt idx="54">
                  <c:v>1955.0</c:v>
                </c:pt>
                <c:pt idx="55">
                  <c:v>1954.0</c:v>
                </c:pt>
                <c:pt idx="56">
                  <c:v>1953.0</c:v>
                </c:pt>
                <c:pt idx="57">
                  <c:v>1952.0</c:v>
                </c:pt>
                <c:pt idx="58">
                  <c:v>1951.0</c:v>
                </c:pt>
                <c:pt idx="59">
                  <c:v>1950.0</c:v>
                </c:pt>
                <c:pt idx="60">
                  <c:v>1949.0</c:v>
                </c:pt>
                <c:pt idx="61">
                  <c:v>1948.0</c:v>
                </c:pt>
                <c:pt idx="62">
                  <c:v>1947.0</c:v>
                </c:pt>
                <c:pt idx="63">
                  <c:v>1946.0</c:v>
                </c:pt>
                <c:pt idx="64">
                  <c:v>1945.0</c:v>
                </c:pt>
                <c:pt idx="65">
                  <c:v>1944.0</c:v>
                </c:pt>
                <c:pt idx="66">
                  <c:v>1943.0</c:v>
                </c:pt>
                <c:pt idx="67">
                  <c:v>1942.0</c:v>
                </c:pt>
                <c:pt idx="68">
                  <c:v>1941.0</c:v>
                </c:pt>
                <c:pt idx="69">
                  <c:v>1940.0</c:v>
                </c:pt>
                <c:pt idx="70">
                  <c:v>1939.0</c:v>
                </c:pt>
                <c:pt idx="71">
                  <c:v>1938.0</c:v>
                </c:pt>
              </c:numCache>
            </c:numRef>
          </c:xVal>
          <c:yVal>
            <c:numRef>
              <c:f>'A09'!$M$4:$M$74</c:f>
              <c:numCache>
                <c:formatCode>0.00</c:formatCode>
                <c:ptCount val="71"/>
                <c:pt idx="0">
                  <c:v>-12.32526607142856</c:v>
                </c:pt>
                <c:pt idx="1">
                  <c:v>0.219642199999981</c:v>
                </c:pt>
                <c:pt idx="2">
                  <c:v>3.87716260000002</c:v>
                </c:pt>
                <c:pt idx="3">
                  <c:v>2.998703900000009</c:v>
                </c:pt>
                <c:pt idx="4">
                  <c:v>7.983463090909026</c:v>
                </c:pt>
                <c:pt idx="5">
                  <c:v>5.25942530000006</c:v>
                </c:pt>
                <c:pt idx="6">
                  <c:v>1.151260571428566</c:v>
                </c:pt>
                <c:pt idx="7">
                  <c:v>0.932103818181815</c:v>
                </c:pt>
                <c:pt idx="8">
                  <c:v>-0.833418399999999</c:v>
                </c:pt>
                <c:pt idx="10">
                  <c:v>2.927399666666702</c:v>
                </c:pt>
                <c:pt idx="11">
                  <c:v>-1.697747300000088</c:v>
                </c:pt>
                <c:pt idx="12">
                  <c:v>2.317409400000031</c:v>
                </c:pt>
                <c:pt idx="13">
                  <c:v>-7.973959857142859</c:v>
                </c:pt>
                <c:pt idx="14">
                  <c:v>0.529344699999967</c:v>
                </c:pt>
                <c:pt idx="15">
                  <c:v>1.658499000000034</c:v>
                </c:pt>
                <c:pt idx="16">
                  <c:v>1.806434999999993</c:v>
                </c:pt>
                <c:pt idx="17">
                  <c:v>1.415189400000003</c:v>
                </c:pt>
                <c:pt idx="18">
                  <c:v>4.006762888888857</c:v>
                </c:pt>
                <c:pt idx="19">
                  <c:v>7.958194777777777</c:v>
                </c:pt>
                <c:pt idx="20">
                  <c:v>-3.751988374999996</c:v>
                </c:pt>
                <c:pt idx="21">
                  <c:v>1.715302149999985</c:v>
                </c:pt>
                <c:pt idx="22">
                  <c:v>3.799654555555605</c:v>
                </c:pt>
                <c:pt idx="23">
                  <c:v>-4.468280714285725</c:v>
                </c:pt>
                <c:pt idx="24">
                  <c:v>-4.58167800000001</c:v>
                </c:pt>
                <c:pt idx="25">
                  <c:v>-10.9007206666667</c:v>
                </c:pt>
                <c:pt idx="26">
                  <c:v>-9.036613444444441</c:v>
                </c:pt>
                <c:pt idx="27">
                  <c:v>1.660568555555557</c:v>
                </c:pt>
                <c:pt idx="28">
                  <c:v>2.34000611111108</c:v>
                </c:pt>
                <c:pt idx="29">
                  <c:v>-1.471118428571458</c:v>
                </c:pt>
                <c:pt idx="30">
                  <c:v>-0.744329333333354</c:v>
                </c:pt>
                <c:pt idx="31">
                  <c:v>-6.825151777777791</c:v>
                </c:pt>
                <c:pt idx="32">
                  <c:v>-10.27433375000001</c:v>
                </c:pt>
                <c:pt idx="33">
                  <c:v>2.85783399999994</c:v>
                </c:pt>
                <c:pt idx="34">
                  <c:v>1.033238666666648</c:v>
                </c:pt>
                <c:pt idx="35">
                  <c:v>6.116271111111132</c:v>
                </c:pt>
                <c:pt idx="36">
                  <c:v>14.75257150000002</c:v>
                </c:pt>
                <c:pt idx="37">
                  <c:v>-3.196479125000025</c:v>
                </c:pt>
                <c:pt idx="38">
                  <c:v>7.949529125000026</c:v>
                </c:pt>
                <c:pt idx="39">
                  <c:v>3.176881874999964</c:v>
                </c:pt>
                <c:pt idx="40">
                  <c:v>2.50103224999998</c:v>
                </c:pt>
                <c:pt idx="41">
                  <c:v>2.987730499999998</c:v>
                </c:pt>
                <c:pt idx="42">
                  <c:v>4.94760174999999</c:v>
                </c:pt>
                <c:pt idx="43">
                  <c:v>-2.869367761904812</c:v>
                </c:pt>
                <c:pt idx="44">
                  <c:v>-10.04341589285713</c:v>
                </c:pt>
                <c:pt idx="45">
                  <c:v>-5.521108142857116</c:v>
                </c:pt>
                <c:pt idx="46">
                  <c:v>3.240625000000023</c:v>
                </c:pt>
                <c:pt idx="47">
                  <c:v>5.227777777777788</c:v>
                </c:pt>
                <c:pt idx="48">
                  <c:v>-0.642796857142827</c:v>
                </c:pt>
                <c:pt idx="49">
                  <c:v>-3.464774699999964</c:v>
                </c:pt>
                <c:pt idx="50">
                  <c:v>2.038018857142873</c:v>
                </c:pt>
                <c:pt idx="51">
                  <c:v>5.449999999999988</c:v>
                </c:pt>
                <c:pt idx="52">
                  <c:v>3.94187500000001</c:v>
                </c:pt>
                <c:pt idx="53">
                  <c:v>7.243522999999954</c:v>
                </c:pt>
                <c:pt idx="54">
                  <c:v>-1.427804857142831</c:v>
                </c:pt>
                <c:pt idx="55">
                  <c:v>2.996960000000001</c:v>
                </c:pt>
                <c:pt idx="56">
                  <c:v>6.621250000000003</c:v>
                </c:pt>
                <c:pt idx="57">
                  <c:v>7.41999999999996</c:v>
                </c:pt>
                <c:pt idx="58">
                  <c:v>7.929581571428571</c:v>
                </c:pt>
                <c:pt idx="59">
                  <c:v>7.44765342857147</c:v>
                </c:pt>
                <c:pt idx="60">
                  <c:v>9.18571428571431</c:v>
                </c:pt>
                <c:pt idx="61">
                  <c:v>9.678750000000008</c:v>
                </c:pt>
                <c:pt idx="62">
                  <c:v>8.88500000000002</c:v>
                </c:pt>
                <c:pt idx="64">
                  <c:v>-0.484309999999994</c:v>
                </c:pt>
                <c:pt idx="65">
                  <c:v>2.095543428571403</c:v>
                </c:pt>
                <c:pt idx="66">
                  <c:v>2.781286714285699</c:v>
                </c:pt>
                <c:pt idx="67">
                  <c:v>6.795648714285675</c:v>
                </c:pt>
                <c:pt idx="68">
                  <c:v>5.027264125000016</c:v>
                </c:pt>
                <c:pt idx="69">
                  <c:v>8.604285714285708</c:v>
                </c:pt>
                <c:pt idx="70">
                  <c:v>8.861428571428575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23939504"/>
        <c:axId val="-1923930992"/>
      </c:scatterChart>
      <c:valAx>
        <c:axId val="-1923939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923930992"/>
        <c:crosses val="autoZero"/>
        <c:crossBetween val="midCat"/>
      </c:valAx>
      <c:valAx>
        <c:axId val="-1923930992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crossAx val="-19239395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'NAO-A09'!$B$3:$B$74</c:f>
              <c:numCache>
                <c:formatCode>General</c:formatCode>
                <c:ptCount val="72"/>
                <c:pt idx="0">
                  <c:v>2009.0</c:v>
                </c:pt>
                <c:pt idx="1">
                  <c:v>2008.0</c:v>
                </c:pt>
                <c:pt idx="2">
                  <c:v>2007.0</c:v>
                </c:pt>
                <c:pt idx="3">
                  <c:v>2006.0</c:v>
                </c:pt>
                <c:pt idx="4">
                  <c:v>2005.0</c:v>
                </c:pt>
                <c:pt idx="5">
                  <c:v>2004.0</c:v>
                </c:pt>
                <c:pt idx="6">
                  <c:v>2003.0</c:v>
                </c:pt>
                <c:pt idx="7">
                  <c:v>2002.0</c:v>
                </c:pt>
                <c:pt idx="8">
                  <c:v>2001.0</c:v>
                </c:pt>
                <c:pt idx="9">
                  <c:v>2000.0</c:v>
                </c:pt>
                <c:pt idx="10">
                  <c:v>1999.0</c:v>
                </c:pt>
                <c:pt idx="11">
                  <c:v>1998.0</c:v>
                </c:pt>
                <c:pt idx="12">
                  <c:v>1997.0</c:v>
                </c:pt>
                <c:pt idx="13">
                  <c:v>1996.0</c:v>
                </c:pt>
                <c:pt idx="14">
                  <c:v>1995.0</c:v>
                </c:pt>
                <c:pt idx="15">
                  <c:v>1994.0</c:v>
                </c:pt>
                <c:pt idx="16">
                  <c:v>1993.0</c:v>
                </c:pt>
                <c:pt idx="17">
                  <c:v>1992.0</c:v>
                </c:pt>
                <c:pt idx="18">
                  <c:v>1991.0</c:v>
                </c:pt>
                <c:pt idx="19">
                  <c:v>1990.0</c:v>
                </c:pt>
                <c:pt idx="20">
                  <c:v>1989.0</c:v>
                </c:pt>
                <c:pt idx="21">
                  <c:v>1988.0</c:v>
                </c:pt>
                <c:pt idx="22">
                  <c:v>1987.0</c:v>
                </c:pt>
                <c:pt idx="23">
                  <c:v>1986.0</c:v>
                </c:pt>
                <c:pt idx="24">
                  <c:v>1985.0</c:v>
                </c:pt>
                <c:pt idx="25">
                  <c:v>1984.0</c:v>
                </c:pt>
                <c:pt idx="26">
                  <c:v>1983.0</c:v>
                </c:pt>
                <c:pt idx="27">
                  <c:v>1982.0</c:v>
                </c:pt>
                <c:pt idx="28">
                  <c:v>1981.0</c:v>
                </c:pt>
                <c:pt idx="29">
                  <c:v>1980.0</c:v>
                </c:pt>
                <c:pt idx="30">
                  <c:v>1979.0</c:v>
                </c:pt>
                <c:pt idx="31">
                  <c:v>1978.0</c:v>
                </c:pt>
                <c:pt idx="32">
                  <c:v>1977.0</c:v>
                </c:pt>
                <c:pt idx="33">
                  <c:v>1976.0</c:v>
                </c:pt>
                <c:pt idx="34">
                  <c:v>1975.0</c:v>
                </c:pt>
                <c:pt idx="35">
                  <c:v>1974.0</c:v>
                </c:pt>
                <c:pt idx="36">
                  <c:v>1973.0</c:v>
                </c:pt>
                <c:pt idx="37">
                  <c:v>1972.0</c:v>
                </c:pt>
                <c:pt idx="38">
                  <c:v>1971.0</c:v>
                </c:pt>
                <c:pt idx="39">
                  <c:v>1970.0</c:v>
                </c:pt>
                <c:pt idx="40">
                  <c:v>1969.0</c:v>
                </c:pt>
                <c:pt idx="41">
                  <c:v>1968.0</c:v>
                </c:pt>
                <c:pt idx="42">
                  <c:v>1967.0</c:v>
                </c:pt>
                <c:pt idx="43">
                  <c:v>1966.0</c:v>
                </c:pt>
                <c:pt idx="44">
                  <c:v>1965.0</c:v>
                </c:pt>
                <c:pt idx="45">
                  <c:v>1964.0</c:v>
                </c:pt>
                <c:pt idx="46">
                  <c:v>1963.0</c:v>
                </c:pt>
                <c:pt idx="47">
                  <c:v>1962.0</c:v>
                </c:pt>
                <c:pt idx="48">
                  <c:v>1961.0</c:v>
                </c:pt>
                <c:pt idx="49">
                  <c:v>1960.0</c:v>
                </c:pt>
                <c:pt idx="50">
                  <c:v>1959.0</c:v>
                </c:pt>
                <c:pt idx="51">
                  <c:v>1958.0</c:v>
                </c:pt>
                <c:pt idx="52">
                  <c:v>1957.0</c:v>
                </c:pt>
                <c:pt idx="53">
                  <c:v>1956.0</c:v>
                </c:pt>
                <c:pt idx="54">
                  <c:v>1955.0</c:v>
                </c:pt>
                <c:pt idx="55">
                  <c:v>1954.0</c:v>
                </c:pt>
                <c:pt idx="56">
                  <c:v>1953.0</c:v>
                </c:pt>
                <c:pt idx="57">
                  <c:v>1952.0</c:v>
                </c:pt>
                <c:pt idx="58">
                  <c:v>1951.0</c:v>
                </c:pt>
                <c:pt idx="59">
                  <c:v>1950.0</c:v>
                </c:pt>
                <c:pt idx="60">
                  <c:v>1949.0</c:v>
                </c:pt>
                <c:pt idx="61">
                  <c:v>1948.0</c:v>
                </c:pt>
                <c:pt idx="62">
                  <c:v>1947.0</c:v>
                </c:pt>
                <c:pt idx="63">
                  <c:v>1946.0</c:v>
                </c:pt>
                <c:pt idx="64">
                  <c:v>1945.0</c:v>
                </c:pt>
                <c:pt idx="65">
                  <c:v>1944.0</c:v>
                </c:pt>
                <c:pt idx="66">
                  <c:v>1943.0</c:v>
                </c:pt>
                <c:pt idx="67">
                  <c:v>1942.0</c:v>
                </c:pt>
                <c:pt idx="68">
                  <c:v>1941.0</c:v>
                </c:pt>
                <c:pt idx="69">
                  <c:v>1940.0</c:v>
                </c:pt>
                <c:pt idx="70">
                  <c:v>1939.0</c:v>
                </c:pt>
                <c:pt idx="71">
                  <c:v>1938.0</c:v>
                </c:pt>
              </c:numCache>
            </c:numRef>
          </c:xVal>
          <c:yVal>
            <c:numRef>
              <c:f>'NAO-A09'!$E$3:$E$74</c:f>
              <c:numCache>
                <c:formatCode>General</c:formatCode>
                <c:ptCount val="72"/>
                <c:pt idx="0">
                  <c:v>0.89022758695657</c:v>
                </c:pt>
                <c:pt idx="1">
                  <c:v>-12.32526607142856</c:v>
                </c:pt>
                <c:pt idx="2">
                  <c:v>0.10493175000002</c:v>
                </c:pt>
                <c:pt idx="3">
                  <c:v>3.87716260000002</c:v>
                </c:pt>
                <c:pt idx="4">
                  <c:v>2.998703900000009</c:v>
                </c:pt>
                <c:pt idx="5">
                  <c:v>7.983463090909026</c:v>
                </c:pt>
                <c:pt idx="6">
                  <c:v>5.25942530000006</c:v>
                </c:pt>
                <c:pt idx="7">
                  <c:v>1.151260571428566</c:v>
                </c:pt>
                <c:pt idx="8">
                  <c:v>1.10601033333333</c:v>
                </c:pt>
                <c:pt idx="9">
                  <c:v>1.725179285714319</c:v>
                </c:pt>
                <c:pt idx="11">
                  <c:v>2.927399666666702</c:v>
                </c:pt>
                <c:pt idx="12">
                  <c:v>-1.697747300000088</c:v>
                </c:pt>
                <c:pt idx="13">
                  <c:v>2.317409400000031</c:v>
                </c:pt>
                <c:pt idx="14">
                  <c:v>-1.832676499999991</c:v>
                </c:pt>
                <c:pt idx="15">
                  <c:v>0.529344699999967</c:v>
                </c:pt>
                <c:pt idx="16">
                  <c:v>1.658499000000034</c:v>
                </c:pt>
                <c:pt idx="17">
                  <c:v>1.806434999999993</c:v>
                </c:pt>
                <c:pt idx="18">
                  <c:v>1.415189400000003</c:v>
                </c:pt>
                <c:pt idx="19">
                  <c:v>4.006762888888857</c:v>
                </c:pt>
                <c:pt idx="20">
                  <c:v>7.958194777777777</c:v>
                </c:pt>
                <c:pt idx="21">
                  <c:v>-3.751988374999996</c:v>
                </c:pt>
                <c:pt idx="22">
                  <c:v>1.715302149999985</c:v>
                </c:pt>
                <c:pt idx="23">
                  <c:v>3.799654555555605</c:v>
                </c:pt>
                <c:pt idx="24">
                  <c:v>-4.468280714285725</c:v>
                </c:pt>
                <c:pt idx="25">
                  <c:v>-4.58167800000001</c:v>
                </c:pt>
                <c:pt idx="26">
                  <c:v>-10.9007206666667</c:v>
                </c:pt>
                <c:pt idx="27">
                  <c:v>-9.036613444444441</c:v>
                </c:pt>
                <c:pt idx="28">
                  <c:v>1.660568555555557</c:v>
                </c:pt>
                <c:pt idx="29">
                  <c:v>2.34000611111108</c:v>
                </c:pt>
                <c:pt idx="30">
                  <c:v>-1.471118428571458</c:v>
                </c:pt>
                <c:pt idx="31">
                  <c:v>-0.744329333333354</c:v>
                </c:pt>
                <c:pt idx="32">
                  <c:v>-6.427728499999972</c:v>
                </c:pt>
                <c:pt idx="33">
                  <c:v>-6.084532833333355</c:v>
                </c:pt>
                <c:pt idx="34">
                  <c:v>0.593211250000024</c:v>
                </c:pt>
                <c:pt idx="35">
                  <c:v>1.033238666666648</c:v>
                </c:pt>
                <c:pt idx="36">
                  <c:v>6.116271111111132</c:v>
                </c:pt>
                <c:pt idx="37">
                  <c:v>14.75257150000002</c:v>
                </c:pt>
                <c:pt idx="38">
                  <c:v>-3.196479125000025</c:v>
                </c:pt>
                <c:pt idx="39">
                  <c:v>7.949529125000026</c:v>
                </c:pt>
                <c:pt idx="40">
                  <c:v>3.176881874999964</c:v>
                </c:pt>
                <c:pt idx="41">
                  <c:v>2.50103224999998</c:v>
                </c:pt>
                <c:pt idx="42">
                  <c:v>2.987730499999998</c:v>
                </c:pt>
                <c:pt idx="43">
                  <c:v>4.94760174999999</c:v>
                </c:pt>
                <c:pt idx="44">
                  <c:v>-2.869367761904812</c:v>
                </c:pt>
                <c:pt idx="45">
                  <c:v>-7.107413833333283</c:v>
                </c:pt>
                <c:pt idx="46">
                  <c:v>7.24333333333334</c:v>
                </c:pt>
                <c:pt idx="47">
                  <c:v>3.240625000000023</c:v>
                </c:pt>
                <c:pt idx="48">
                  <c:v>5.227777777777788</c:v>
                </c:pt>
                <c:pt idx="49">
                  <c:v>4.433333333333337</c:v>
                </c:pt>
                <c:pt idx="51">
                  <c:v>6.575616000000024</c:v>
                </c:pt>
                <c:pt idx="52">
                  <c:v>5.449999999999988</c:v>
                </c:pt>
                <c:pt idx="53">
                  <c:v>3.94187500000001</c:v>
                </c:pt>
                <c:pt idx="54">
                  <c:v>7.243522999999954</c:v>
                </c:pt>
                <c:pt idx="55">
                  <c:v>2.168817250000017</c:v>
                </c:pt>
                <c:pt idx="56">
                  <c:v>8.098092000000008</c:v>
                </c:pt>
                <c:pt idx="57">
                  <c:v>6.621250000000003</c:v>
                </c:pt>
                <c:pt idx="58">
                  <c:v>7.41999999999996</c:v>
                </c:pt>
                <c:pt idx="59">
                  <c:v>7.929581571428571</c:v>
                </c:pt>
                <c:pt idx="60">
                  <c:v>7.44765342857147</c:v>
                </c:pt>
                <c:pt idx="61">
                  <c:v>9.18571428571431</c:v>
                </c:pt>
                <c:pt idx="62">
                  <c:v>9.678750000000008</c:v>
                </c:pt>
                <c:pt idx="63">
                  <c:v>8.88500000000002</c:v>
                </c:pt>
                <c:pt idx="65">
                  <c:v>5.527144600000042</c:v>
                </c:pt>
                <c:pt idx="66">
                  <c:v>2.095543428571403</c:v>
                </c:pt>
                <c:pt idx="67">
                  <c:v>2.781286714285699</c:v>
                </c:pt>
                <c:pt idx="68">
                  <c:v>6.795648714285675</c:v>
                </c:pt>
                <c:pt idx="69">
                  <c:v>5.027264125000016</c:v>
                </c:pt>
                <c:pt idx="70">
                  <c:v>8.604285714285708</c:v>
                </c:pt>
                <c:pt idx="71">
                  <c:v>8.861428571428575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23839200"/>
        <c:axId val="-1923836880"/>
      </c:scatterChart>
      <c:scatterChart>
        <c:scatterStyle val="smoothMarker"/>
        <c:varyColors val="0"/>
        <c:ser>
          <c:idx val="1"/>
          <c:order val="1"/>
          <c:marker>
            <c:symbol val="none"/>
          </c:marker>
          <c:xVal>
            <c:numRef>
              <c:f>'NAO-A09'!$Q$77:$Q$149</c:f>
              <c:numCache>
                <c:formatCode>General</c:formatCode>
                <c:ptCount val="73"/>
                <c:pt idx="0">
                  <c:v>1940.0</c:v>
                </c:pt>
                <c:pt idx="1">
                  <c:v>1941.0</c:v>
                </c:pt>
                <c:pt idx="2">
                  <c:v>1942.0</c:v>
                </c:pt>
                <c:pt idx="3">
                  <c:v>1943.0</c:v>
                </c:pt>
                <c:pt idx="4">
                  <c:v>1944.0</c:v>
                </c:pt>
                <c:pt idx="5">
                  <c:v>1945.0</c:v>
                </c:pt>
                <c:pt idx="6">
                  <c:v>1946.0</c:v>
                </c:pt>
                <c:pt idx="7">
                  <c:v>1947.0</c:v>
                </c:pt>
                <c:pt idx="8">
                  <c:v>1948.0</c:v>
                </c:pt>
                <c:pt idx="9">
                  <c:v>1949.0</c:v>
                </c:pt>
                <c:pt idx="10">
                  <c:v>1950.0</c:v>
                </c:pt>
                <c:pt idx="11">
                  <c:v>1951.0</c:v>
                </c:pt>
                <c:pt idx="12">
                  <c:v>1952.0</c:v>
                </c:pt>
                <c:pt idx="13">
                  <c:v>1953.0</c:v>
                </c:pt>
                <c:pt idx="14">
                  <c:v>1954.0</c:v>
                </c:pt>
                <c:pt idx="15">
                  <c:v>1955.0</c:v>
                </c:pt>
                <c:pt idx="16">
                  <c:v>1956.0</c:v>
                </c:pt>
                <c:pt idx="17">
                  <c:v>1957.0</c:v>
                </c:pt>
                <c:pt idx="18">
                  <c:v>1958.0</c:v>
                </c:pt>
                <c:pt idx="19">
                  <c:v>1959.0</c:v>
                </c:pt>
                <c:pt idx="20">
                  <c:v>1960.0</c:v>
                </c:pt>
                <c:pt idx="21">
                  <c:v>1961.0</c:v>
                </c:pt>
                <c:pt idx="22">
                  <c:v>1962.0</c:v>
                </c:pt>
                <c:pt idx="23">
                  <c:v>1963.0</c:v>
                </c:pt>
                <c:pt idx="24">
                  <c:v>1964.0</c:v>
                </c:pt>
                <c:pt idx="25">
                  <c:v>1965.0</c:v>
                </c:pt>
                <c:pt idx="26">
                  <c:v>1966.0</c:v>
                </c:pt>
                <c:pt idx="27">
                  <c:v>1967.0</c:v>
                </c:pt>
                <c:pt idx="28">
                  <c:v>1968.0</c:v>
                </c:pt>
                <c:pt idx="29">
                  <c:v>1969.0</c:v>
                </c:pt>
                <c:pt idx="30">
                  <c:v>1970.0</c:v>
                </c:pt>
                <c:pt idx="31">
                  <c:v>1971.0</c:v>
                </c:pt>
                <c:pt idx="32">
                  <c:v>1972.0</c:v>
                </c:pt>
                <c:pt idx="33">
                  <c:v>1973.0</c:v>
                </c:pt>
                <c:pt idx="34">
                  <c:v>1974.0</c:v>
                </c:pt>
                <c:pt idx="35">
                  <c:v>1975.0</c:v>
                </c:pt>
                <c:pt idx="36">
                  <c:v>1976.0</c:v>
                </c:pt>
                <c:pt idx="37">
                  <c:v>1977.0</c:v>
                </c:pt>
                <c:pt idx="38">
                  <c:v>1978.0</c:v>
                </c:pt>
                <c:pt idx="39">
                  <c:v>1979.0</c:v>
                </c:pt>
                <c:pt idx="40">
                  <c:v>1980.0</c:v>
                </c:pt>
                <c:pt idx="41">
                  <c:v>1981.0</c:v>
                </c:pt>
                <c:pt idx="42">
                  <c:v>1982.0</c:v>
                </c:pt>
                <c:pt idx="43">
                  <c:v>1983.0</c:v>
                </c:pt>
                <c:pt idx="44">
                  <c:v>1984.0</c:v>
                </c:pt>
                <c:pt idx="45">
                  <c:v>1985.0</c:v>
                </c:pt>
                <c:pt idx="46">
                  <c:v>1986.0</c:v>
                </c:pt>
                <c:pt idx="47">
                  <c:v>1987.0</c:v>
                </c:pt>
                <c:pt idx="48">
                  <c:v>1988.0</c:v>
                </c:pt>
                <c:pt idx="49">
                  <c:v>1989.0</c:v>
                </c:pt>
                <c:pt idx="50">
                  <c:v>1990.0</c:v>
                </c:pt>
                <c:pt idx="51">
                  <c:v>1991.0</c:v>
                </c:pt>
                <c:pt idx="52">
                  <c:v>1992.0</c:v>
                </c:pt>
                <c:pt idx="53">
                  <c:v>1993.0</c:v>
                </c:pt>
                <c:pt idx="54">
                  <c:v>1994.0</c:v>
                </c:pt>
                <c:pt idx="55">
                  <c:v>1995.0</c:v>
                </c:pt>
                <c:pt idx="56">
                  <c:v>1996.0</c:v>
                </c:pt>
                <c:pt idx="57">
                  <c:v>1997.0</c:v>
                </c:pt>
                <c:pt idx="58">
                  <c:v>1998.0</c:v>
                </c:pt>
                <c:pt idx="59">
                  <c:v>1999.0</c:v>
                </c:pt>
                <c:pt idx="60">
                  <c:v>2000.0</c:v>
                </c:pt>
                <c:pt idx="61">
                  <c:v>2001.0</c:v>
                </c:pt>
                <c:pt idx="62">
                  <c:v>2002.0</c:v>
                </c:pt>
                <c:pt idx="63">
                  <c:v>2003.0</c:v>
                </c:pt>
                <c:pt idx="64">
                  <c:v>2004.0</c:v>
                </c:pt>
                <c:pt idx="65">
                  <c:v>2005.0</c:v>
                </c:pt>
                <c:pt idx="66">
                  <c:v>2006.0</c:v>
                </c:pt>
                <c:pt idx="67">
                  <c:v>2007.0</c:v>
                </c:pt>
                <c:pt idx="68">
                  <c:v>2008.0</c:v>
                </c:pt>
                <c:pt idx="69">
                  <c:v>2009.0</c:v>
                </c:pt>
                <c:pt idx="70">
                  <c:v>2010.0</c:v>
                </c:pt>
                <c:pt idx="71">
                  <c:v>2011.0</c:v>
                </c:pt>
                <c:pt idx="72">
                  <c:v>2012.0</c:v>
                </c:pt>
              </c:numCache>
            </c:numRef>
          </c:xVal>
          <c:yVal>
            <c:numRef>
              <c:f>'NAO-A09'!$R$77:$R$149</c:f>
              <c:numCache>
                <c:formatCode>General</c:formatCode>
                <c:ptCount val="73"/>
                <c:pt idx="0">
                  <c:v>-2.86</c:v>
                </c:pt>
                <c:pt idx="1">
                  <c:v>-2.31</c:v>
                </c:pt>
                <c:pt idx="2">
                  <c:v>-0.55</c:v>
                </c:pt>
                <c:pt idx="3">
                  <c:v>1.48</c:v>
                </c:pt>
                <c:pt idx="4">
                  <c:v>0.61</c:v>
                </c:pt>
                <c:pt idx="5">
                  <c:v>1.64</c:v>
                </c:pt>
                <c:pt idx="6">
                  <c:v>0.27</c:v>
                </c:pt>
                <c:pt idx="7">
                  <c:v>-2.71</c:v>
                </c:pt>
                <c:pt idx="8">
                  <c:v>1.34</c:v>
                </c:pt>
                <c:pt idx="9">
                  <c:v>1.87</c:v>
                </c:pt>
                <c:pt idx="10">
                  <c:v>1.4</c:v>
                </c:pt>
                <c:pt idx="11">
                  <c:v>-1.26</c:v>
                </c:pt>
                <c:pt idx="12">
                  <c:v>0.83</c:v>
                </c:pt>
                <c:pt idx="13">
                  <c:v>0.18</c:v>
                </c:pt>
                <c:pt idx="14">
                  <c:v>0.13</c:v>
                </c:pt>
                <c:pt idx="15">
                  <c:v>-2.52</c:v>
                </c:pt>
                <c:pt idx="16">
                  <c:v>-1.73</c:v>
                </c:pt>
                <c:pt idx="17">
                  <c:v>1.52</c:v>
                </c:pt>
                <c:pt idx="18">
                  <c:v>-1.02</c:v>
                </c:pt>
                <c:pt idx="19">
                  <c:v>-0.37</c:v>
                </c:pt>
                <c:pt idx="20">
                  <c:v>-1.54</c:v>
                </c:pt>
                <c:pt idx="21">
                  <c:v>1.8</c:v>
                </c:pt>
                <c:pt idx="22">
                  <c:v>-2.38</c:v>
                </c:pt>
                <c:pt idx="23">
                  <c:v>-3.6</c:v>
                </c:pt>
                <c:pt idx="24">
                  <c:v>-2.86</c:v>
                </c:pt>
                <c:pt idx="25">
                  <c:v>-2.88</c:v>
                </c:pt>
                <c:pt idx="26">
                  <c:v>-1.69</c:v>
                </c:pt>
                <c:pt idx="27">
                  <c:v>1.28</c:v>
                </c:pt>
                <c:pt idx="28">
                  <c:v>-1.04</c:v>
                </c:pt>
                <c:pt idx="29">
                  <c:v>-4.89</c:v>
                </c:pt>
                <c:pt idx="30">
                  <c:v>-1.89</c:v>
                </c:pt>
                <c:pt idx="31">
                  <c:v>-0.96</c:v>
                </c:pt>
                <c:pt idx="32">
                  <c:v>0.34</c:v>
                </c:pt>
                <c:pt idx="33">
                  <c:v>2.52</c:v>
                </c:pt>
                <c:pt idx="34">
                  <c:v>1.23</c:v>
                </c:pt>
                <c:pt idx="35">
                  <c:v>1.63</c:v>
                </c:pt>
                <c:pt idx="36">
                  <c:v>1.37</c:v>
                </c:pt>
                <c:pt idx="37">
                  <c:v>-2.14</c:v>
                </c:pt>
                <c:pt idx="38">
                  <c:v>0.17</c:v>
                </c:pt>
                <c:pt idx="39">
                  <c:v>-2.25</c:v>
                </c:pt>
                <c:pt idx="40">
                  <c:v>0.56</c:v>
                </c:pt>
                <c:pt idx="41">
                  <c:v>2.05</c:v>
                </c:pt>
                <c:pt idx="42">
                  <c:v>0.8</c:v>
                </c:pt>
                <c:pt idx="43">
                  <c:v>3.42</c:v>
                </c:pt>
                <c:pt idx="44">
                  <c:v>1.6</c:v>
                </c:pt>
                <c:pt idx="45">
                  <c:v>-0.63</c:v>
                </c:pt>
                <c:pt idx="46">
                  <c:v>0.5</c:v>
                </c:pt>
                <c:pt idx="47">
                  <c:v>-0.75</c:v>
                </c:pt>
                <c:pt idx="48">
                  <c:v>0.72</c:v>
                </c:pt>
                <c:pt idx="49">
                  <c:v>5.08</c:v>
                </c:pt>
                <c:pt idx="50">
                  <c:v>3.96</c:v>
                </c:pt>
                <c:pt idx="51">
                  <c:v>1.03</c:v>
                </c:pt>
                <c:pt idx="52">
                  <c:v>3.28</c:v>
                </c:pt>
                <c:pt idx="53">
                  <c:v>2.67</c:v>
                </c:pt>
                <c:pt idx="54">
                  <c:v>3.03</c:v>
                </c:pt>
                <c:pt idx="55">
                  <c:v>3.96</c:v>
                </c:pt>
                <c:pt idx="56">
                  <c:v>-3.78</c:v>
                </c:pt>
                <c:pt idx="57">
                  <c:v>-0.17</c:v>
                </c:pt>
                <c:pt idx="58">
                  <c:v>0.72</c:v>
                </c:pt>
                <c:pt idx="59">
                  <c:v>1.7</c:v>
                </c:pt>
                <c:pt idx="60">
                  <c:v>2.8</c:v>
                </c:pt>
                <c:pt idx="61">
                  <c:v>-1.9</c:v>
                </c:pt>
                <c:pt idx="62">
                  <c:v>0.76</c:v>
                </c:pt>
                <c:pt idx="63">
                  <c:v>0.2</c:v>
                </c:pt>
                <c:pt idx="64">
                  <c:v>-0.07</c:v>
                </c:pt>
                <c:pt idx="65">
                  <c:v>0.12</c:v>
                </c:pt>
                <c:pt idx="66">
                  <c:v>-1.09</c:v>
                </c:pt>
                <c:pt idx="67">
                  <c:v>2.79</c:v>
                </c:pt>
                <c:pt idx="68">
                  <c:v>2.1</c:v>
                </c:pt>
                <c:pt idx="69">
                  <c:v>-0.41</c:v>
                </c:pt>
                <c:pt idx="70">
                  <c:v>-4.64</c:v>
                </c:pt>
                <c:pt idx="71">
                  <c:v>-1.57</c:v>
                </c:pt>
                <c:pt idx="72">
                  <c:v>3.17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23831728"/>
        <c:axId val="-1923834048"/>
      </c:scatterChart>
      <c:valAx>
        <c:axId val="-1923839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923836880"/>
        <c:crosses val="autoZero"/>
        <c:crossBetween val="midCat"/>
      </c:valAx>
      <c:valAx>
        <c:axId val="-19238368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-1923839200"/>
        <c:crosses val="autoZero"/>
        <c:crossBetween val="midCat"/>
      </c:valAx>
      <c:valAx>
        <c:axId val="-192383404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923831728"/>
        <c:crosses val="max"/>
        <c:crossBetween val="midCat"/>
      </c:valAx>
      <c:valAx>
        <c:axId val="-19238317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9238340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4" Type="http://schemas.openxmlformats.org/officeDocument/2006/relationships/chart" Target="../charts/chart8.xml"/><Relationship Id="rId1" Type="http://schemas.openxmlformats.org/officeDocument/2006/relationships/chart" Target="../charts/chart5.xml"/><Relationship Id="rId2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Relationship Id="rId2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63500</xdr:colOff>
      <xdr:row>0</xdr:row>
      <xdr:rowOff>0</xdr:rowOff>
    </xdr:from>
    <xdr:to>
      <xdr:col>30</xdr:col>
      <xdr:colOff>190500</xdr:colOff>
      <xdr:row>14</xdr:row>
      <xdr:rowOff>127000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76200</xdr:colOff>
      <xdr:row>15</xdr:row>
      <xdr:rowOff>12700</xdr:rowOff>
    </xdr:from>
    <xdr:to>
      <xdr:col>34</xdr:col>
      <xdr:colOff>266700</xdr:colOff>
      <xdr:row>36</xdr:row>
      <xdr:rowOff>63500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368300</xdr:colOff>
      <xdr:row>4</xdr:row>
      <xdr:rowOff>0</xdr:rowOff>
    </xdr:from>
    <xdr:to>
      <xdr:col>48</xdr:col>
      <xdr:colOff>152400</xdr:colOff>
      <xdr:row>24</xdr:row>
      <xdr:rowOff>139700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279400</xdr:colOff>
      <xdr:row>4</xdr:row>
      <xdr:rowOff>88900</xdr:rowOff>
    </xdr:from>
    <xdr:to>
      <xdr:col>15</xdr:col>
      <xdr:colOff>508000</xdr:colOff>
      <xdr:row>24</xdr:row>
      <xdr:rowOff>25400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139700</xdr:colOff>
      <xdr:row>2</xdr:row>
      <xdr:rowOff>63500</xdr:rowOff>
    </xdr:from>
    <xdr:to>
      <xdr:col>22</xdr:col>
      <xdr:colOff>596900</xdr:colOff>
      <xdr:row>14</xdr:row>
      <xdr:rowOff>127000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114300</xdr:colOff>
      <xdr:row>15</xdr:row>
      <xdr:rowOff>152400</xdr:rowOff>
    </xdr:from>
    <xdr:to>
      <xdr:col>22</xdr:col>
      <xdr:colOff>558800</xdr:colOff>
      <xdr:row>27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0</xdr:colOff>
      <xdr:row>2</xdr:row>
      <xdr:rowOff>0</xdr:rowOff>
    </xdr:from>
    <xdr:to>
      <xdr:col>28</xdr:col>
      <xdr:colOff>457200</xdr:colOff>
      <xdr:row>14</xdr:row>
      <xdr:rowOff>63500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812800</xdr:colOff>
      <xdr:row>15</xdr:row>
      <xdr:rowOff>25400</xdr:rowOff>
    </xdr:from>
    <xdr:to>
      <xdr:col>28</xdr:col>
      <xdr:colOff>431800</xdr:colOff>
      <xdr:row>29</xdr:row>
      <xdr:rowOff>101600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444500</xdr:colOff>
      <xdr:row>2</xdr:row>
      <xdr:rowOff>50800</xdr:rowOff>
    </xdr:from>
    <xdr:to>
      <xdr:col>15</xdr:col>
      <xdr:colOff>63500</xdr:colOff>
      <xdr:row>16</xdr:row>
      <xdr:rowOff>127000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228600</xdr:colOff>
      <xdr:row>8</xdr:row>
      <xdr:rowOff>76200</xdr:rowOff>
    </xdr:from>
    <xdr:to>
      <xdr:col>14</xdr:col>
      <xdr:colOff>749300</xdr:colOff>
      <xdr:row>8</xdr:row>
      <xdr:rowOff>76200</xdr:rowOff>
    </xdr:to>
    <xdr:cxnSp macro="">
      <xdr:nvCxnSpPr>
        <xdr:cNvPr id="3" name="Straight Connector 2"/>
        <xdr:cNvCxnSpPr/>
      </xdr:nvCxnSpPr>
      <xdr:spPr>
        <a:xfrm flipH="1">
          <a:off x="8483600" y="1701800"/>
          <a:ext cx="3822700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762000</xdr:colOff>
      <xdr:row>17</xdr:row>
      <xdr:rowOff>165100</xdr:rowOff>
    </xdr:from>
    <xdr:to>
      <xdr:col>15</xdr:col>
      <xdr:colOff>381000</xdr:colOff>
      <xdr:row>32</xdr:row>
      <xdr:rowOff>50800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5</xdr:row>
      <xdr:rowOff>63500</xdr:rowOff>
    </xdr:from>
    <xdr:to>
      <xdr:col>14</xdr:col>
      <xdr:colOff>368300</xdr:colOff>
      <xdr:row>27</xdr:row>
      <xdr:rowOff>50800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den-dr09" connectionId="2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CZI09" connectionId="12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AIRSBEI" connectionId="8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data09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DRDEN09" connectionId="4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DICEDEN9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DRDI09" connectionId="5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FIXED-dens" connectionId="6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log09" connectionId="7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CPAIR09" connectionId="11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C5B-09" connectionId="10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C5-09" connectionId="9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Relationship Id="rId2" Type="http://schemas.openxmlformats.org/officeDocument/2006/relationships/queryTable" Target="../queryTables/queryTable2.xml"/><Relationship Id="rId3" Type="http://schemas.openxmlformats.org/officeDocument/2006/relationships/queryTable" Target="../queryTables/query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Relationship Id="rId2" Type="http://schemas.openxmlformats.org/officeDocument/2006/relationships/queryTable" Target="../queryTables/queryTable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9.xml"/><Relationship Id="rId4" Type="http://schemas.openxmlformats.org/officeDocument/2006/relationships/queryTable" Target="../queryTables/queryTable10.xml"/><Relationship Id="rId1" Type="http://schemas.openxmlformats.org/officeDocument/2006/relationships/queryTable" Target="../queryTables/queryTable7.xml"/><Relationship Id="rId2" Type="http://schemas.openxmlformats.org/officeDocument/2006/relationships/queryTable" Target="../queryTables/queryTable8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0"/>
  <sheetViews>
    <sheetView workbookViewId="0">
      <selection activeCell="M2" sqref="M2"/>
    </sheetView>
  </sheetViews>
  <sheetFormatPr baseColWidth="10" defaultColWidth="8.83203125" defaultRowHeight="13" x14ac:dyDescent="0.15"/>
  <cols>
    <col min="1" max="2" width="8.1640625" style="3" customWidth="1"/>
    <col min="3" max="3" width="8.1640625" customWidth="1"/>
    <col min="4" max="4" width="8.33203125" style="3" customWidth="1"/>
    <col min="5" max="5" width="6.33203125" style="3" customWidth="1"/>
    <col min="6" max="6" width="7.5" customWidth="1"/>
    <col min="7" max="7" width="8.1640625" style="3" customWidth="1"/>
    <col min="8" max="8" width="6.83203125" style="3" customWidth="1"/>
    <col min="9" max="9" width="10" customWidth="1"/>
    <col min="10" max="10" width="7.83203125" customWidth="1"/>
    <col min="12" max="12" width="23.83203125" bestFit="1" customWidth="1"/>
    <col min="13" max="13" width="15.5" bestFit="1" customWidth="1"/>
    <col min="14" max="14" width="15.5" customWidth="1"/>
    <col min="15" max="15" width="15.33203125" bestFit="1" customWidth="1"/>
    <col min="19" max="19" width="23.83203125" bestFit="1" customWidth="1"/>
  </cols>
  <sheetData>
    <row r="1" spans="1:10" ht="39" x14ac:dyDescent="0.15">
      <c r="A1" s="51" t="s">
        <v>0</v>
      </c>
      <c r="B1" s="51"/>
      <c r="C1" s="4" t="s">
        <v>11</v>
      </c>
      <c r="D1" s="5" t="s">
        <v>1</v>
      </c>
      <c r="E1" s="5" t="s">
        <v>2</v>
      </c>
      <c r="F1" s="4" t="s">
        <v>3</v>
      </c>
      <c r="G1" s="5" t="s">
        <v>4</v>
      </c>
      <c r="H1" s="5" t="s">
        <v>5</v>
      </c>
      <c r="I1" s="4" t="s">
        <v>6</v>
      </c>
      <c r="J1" s="4" t="s">
        <v>7</v>
      </c>
    </row>
    <row r="2" spans="1:10" x14ac:dyDescent="0.15">
      <c r="A2" s="3" t="s">
        <v>12</v>
      </c>
      <c r="B2" s="5" t="s">
        <v>13</v>
      </c>
      <c r="C2" s="4"/>
      <c r="D2" s="5"/>
      <c r="E2" s="5"/>
      <c r="F2" s="4"/>
      <c r="G2" s="5"/>
      <c r="H2" s="5"/>
      <c r="I2" s="4"/>
      <c r="J2" s="4"/>
    </row>
    <row r="3" spans="1:10" x14ac:dyDescent="0.15">
      <c r="A3" s="3">
        <v>0</v>
      </c>
      <c r="B3" s="3">
        <v>15</v>
      </c>
      <c r="C3" s="6">
        <f t="shared" ref="C3:C34" si="0">+I3*1000/(G3*1000000)</f>
        <v>0.4893743828403857</v>
      </c>
      <c r="D3" s="3">
        <f>B3/2</f>
        <v>7.5</v>
      </c>
      <c r="E3" s="3">
        <v>15</v>
      </c>
      <c r="G3" s="1">
        <f t="shared" ref="G3:G67" si="1">PI()*(0.07^2)*(E3/100)</f>
        <v>2.3090706003884979E-3</v>
      </c>
      <c r="H3" s="3">
        <v>1200</v>
      </c>
      <c r="I3" s="3">
        <f>(H3-70)/1000</f>
        <v>1.1299999999999999</v>
      </c>
      <c r="J3" s="2">
        <f>I3/G3</f>
        <v>489.37438284038564</v>
      </c>
    </row>
    <row r="4" spans="1:10" x14ac:dyDescent="0.15">
      <c r="A4" s="3">
        <f>+B3</f>
        <v>15</v>
      </c>
      <c r="B4" s="3">
        <v>31</v>
      </c>
      <c r="C4" s="6">
        <f t="shared" si="0"/>
        <v>0.49126908454386059</v>
      </c>
      <c r="D4" s="3">
        <f t="shared" ref="D4:D35" si="2">B3+(E4/2)</f>
        <v>23</v>
      </c>
      <c r="E4" s="3">
        <f t="shared" ref="E4:E35" si="3">B4-B3</f>
        <v>16</v>
      </c>
      <c r="G4" s="1">
        <f t="shared" si="1"/>
        <v>2.4630086404143982E-3</v>
      </c>
      <c r="H4" s="3">
        <v>1280</v>
      </c>
      <c r="I4" s="3">
        <f t="shared" ref="I4:I67" si="4">(H4-70)/1000</f>
        <v>1.21</v>
      </c>
      <c r="J4" s="2">
        <f t="shared" ref="J4:J67" si="5">I4/G4</f>
        <v>491.26908454386052</v>
      </c>
    </row>
    <row r="5" spans="1:10" x14ac:dyDescent="0.15">
      <c r="A5" s="3">
        <f t="shared" ref="A5:A68" si="6">+B4</f>
        <v>31</v>
      </c>
      <c r="B5" s="3">
        <v>45</v>
      </c>
      <c r="C5" s="6">
        <f t="shared" si="0"/>
        <v>0.5521702107269838</v>
      </c>
      <c r="D5" s="3">
        <f t="shared" si="2"/>
        <v>38</v>
      </c>
      <c r="E5" s="3">
        <f t="shared" si="3"/>
        <v>14</v>
      </c>
      <c r="G5" s="1">
        <f t="shared" si="1"/>
        <v>2.1551325603625985E-3</v>
      </c>
      <c r="H5" s="3">
        <v>1260</v>
      </c>
      <c r="I5" s="3">
        <f t="shared" si="4"/>
        <v>1.19</v>
      </c>
      <c r="J5" s="2">
        <f t="shared" si="5"/>
        <v>552.17021072698367</v>
      </c>
    </row>
    <row r="6" spans="1:10" x14ac:dyDescent="0.15">
      <c r="A6" s="3">
        <f t="shared" si="6"/>
        <v>45</v>
      </c>
      <c r="B6" s="3">
        <v>57</v>
      </c>
      <c r="C6" s="6">
        <f t="shared" si="0"/>
        <v>0.54675677728848393</v>
      </c>
      <c r="D6" s="3">
        <f t="shared" si="2"/>
        <v>51</v>
      </c>
      <c r="E6" s="3">
        <f t="shared" si="3"/>
        <v>12</v>
      </c>
      <c r="G6" s="1">
        <f t="shared" si="1"/>
        <v>1.8472564803107985E-3</v>
      </c>
      <c r="H6" s="3">
        <v>1080</v>
      </c>
      <c r="I6" s="3">
        <f t="shared" si="4"/>
        <v>1.01</v>
      </c>
      <c r="J6" s="2">
        <f t="shared" si="5"/>
        <v>546.75677728848393</v>
      </c>
    </row>
    <row r="7" spans="1:10" x14ac:dyDescent="0.15">
      <c r="A7" s="3">
        <f t="shared" si="6"/>
        <v>57</v>
      </c>
      <c r="B7" s="3">
        <v>81</v>
      </c>
      <c r="C7" s="6">
        <f t="shared" si="0"/>
        <v>0.39247392429123851</v>
      </c>
      <c r="D7" s="3">
        <f t="shared" si="2"/>
        <v>69</v>
      </c>
      <c r="E7" s="3">
        <f t="shared" si="3"/>
        <v>24</v>
      </c>
      <c r="G7" s="1">
        <f t="shared" si="1"/>
        <v>3.6945129606215971E-3</v>
      </c>
      <c r="H7" s="3">
        <v>1520</v>
      </c>
      <c r="I7" s="3">
        <f t="shared" si="4"/>
        <v>1.45</v>
      </c>
      <c r="J7" s="2">
        <f t="shared" si="5"/>
        <v>392.47392429123846</v>
      </c>
    </row>
    <row r="8" spans="1:10" x14ac:dyDescent="0.15">
      <c r="A8" s="3">
        <f t="shared" si="6"/>
        <v>81</v>
      </c>
      <c r="B8" s="3">
        <v>102</v>
      </c>
      <c r="C8" s="6">
        <f t="shared" si="0"/>
        <v>0.43616806561627292</v>
      </c>
      <c r="D8" s="3">
        <f t="shared" si="2"/>
        <v>91.5</v>
      </c>
      <c r="E8" s="3">
        <f t="shared" si="3"/>
        <v>21</v>
      </c>
      <c r="F8" t="s">
        <v>8</v>
      </c>
      <c r="G8" s="1">
        <f t="shared" si="1"/>
        <v>3.2326988405438975E-3</v>
      </c>
      <c r="H8" s="3">
        <v>1480</v>
      </c>
      <c r="I8" s="3">
        <f t="shared" si="4"/>
        <v>1.41</v>
      </c>
      <c r="J8" s="2">
        <f t="shared" si="5"/>
        <v>436.16806561627288</v>
      </c>
    </row>
    <row r="9" spans="1:10" x14ac:dyDescent="0.15">
      <c r="A9" s="3">
        <f t="shared" si="6"/>
        <v>102</v>
      </c>
      <c r="B9" s="3">
        <v>128</v>
      </c>
      <c r="C9" s="6">
        <f t="shared" si="0"/>
        <v>0.37727466886775812</v>
      </c>
      <c r="D9" s="3">
        <f t="shared" si="2"/>
        <v>115</v>
      </c>
      <c r="E9" s="3">
        <f t="shared" si="3"/>
        <v>26</v>
      </c>
      <c r="G9" s="1">
        <f t="shared" si="1"/>
        <v>4.0023890406733972E-3</v>
      </c>
      <c r="H9" s="3">
        <v>1580</v>
      </c>
      <c r="I9" s="3">
        <f t="shared" si="4"/>
        <v>1.51</v>
      </c>
      <c r="J9" s="2">
        <f t="shared" si="5"/>
        <v>377.27466886775812</v>
      </c>
    </row>
    <row r="10" spans="1:10" x14ac:dyDescent="0.15">
      <c r="A10" s="3">
        <f t="shared" si="6"/>
        <v>128</v>
      </c>
      <c r="B10" s="3">
        <v>155</v>
      </c>
      <c r="C10" s="6">
        <f t="shared" si="0"/>
        <v>0.46435229050243076</v>
      </c>
      <c r="D10" s="3">
        <f t="shared" si="2"/>
        <v>141.5</v>
      </c>
      <c r="E10" s="3">
        <f t="shared" si="3"/>
        <v>27</v>
      </c>
      <c r="G10" s="1">
        <f t="shared" si="1"/>
        <v>4.1563270806992967E-3</v>
      </c>
      <c r="H10" s="3">
        <v>2000</v>
      </c>
      <c r="I10" s="3">
        <f t="shared" si="4"/>
        <v>1.93</v>
      </c>
      <c r="J10" s="2">
        <f t="shared" si="5"/>
        <v>464.35229050243078</v>
      </c>
    </row>
    <row r="11" spans="1:10" x14ac:dyDescent="0.15">
      <c r="A11" s="3">
        <f t="shared" si="6"/>
        <v>155</v>
      </c>
      <c r="B11" s="3">
        <v>179</v>
      </c>
      <c r="C11" s="6">
        <f t="shared" si="0"/>
        <v>0.49803587634198537</v>
      </c>
      <c r="D11" s="3">
        <f t="shared" si="2"/>
        <v>167</v>
      </c>
      <c r="E11" s="3">
        <f t="shared" si="3"/>
        <v>24</v>
      </c>
      <c r="G11" s="1">
        <f t="shared" si="1"/>
        <v>3.6945129606215971E-3</v>
      </c>
      <c r="H11" s="3">
        <v>1910</v>
      </c>
      <c r="I11" s="3">
        <f t="shared" si="4"/>
        <v>1.84</v>
      </c>
      <c r="J11" s="2">
        <f t="shared" si="5"/>
        <v>498.03587634198539</v>
      </c>
    </row>
    <row r="12" spans="1:10" x14ac:dyDescent="0.15">
      <c r="A12" s="3">
        <f t="shared" si="6"/>
        <v>179</v>
      </c>
      <c r="B12" s="3">
        <v>208</v>
      </c>
      <c r="C12" s="6">
        <f t="shared" si="0"/>
        <v>0.33824625484695559</v>
      </c>
      <c r="D12" s="3">
        <f t="shared" si="2"/>
        <v>193.5</v>
      </c>
      <c r="E12" s="3">
        <f t="shared" si="3"/>
        <v>29</v>
      </c>
      <c r="G12" s="1">
        <f t="shared" si="1"/>
        <v>4.4642031607510964E-3</v>
      </c>
      <c r="H12" s="3">
        <v>1580</v>
      </c>
      <c r="I12" s="3">
        <f t="shared" si="4"/>
        <v>1.51</v>
      </c>
      <c r="J12" s="2">
        <f t="shared" si="5"/>
        <v>338.24625484695559</v>
      </c>
    </row>
    <row r="13" spans="1:10" x14ac:dyDescent="0.15">
      <c r="A13" s="3">
        <f t="shared" si="6"/>
        <v>208</v>
      </c>
      <c r="B13" s="3">
        <v>227</v>
      </c>
      <c r="C13" s="6">
        <f t="shared" si="0"/>
        <v>0.47182346179767037</v>
      </c>
      <c r="D13" s="3">
        <f t="shared" si="2"/>
        <v>217.5</v>
      </c>
      <c r="E13" s="3">
        <f t="shared" si="3"/>
        <v>19</v>
      </c>
      <c r="G13" s="1">
        <f t="shared" si="1"/>
        <v>2.9248227604920978E-3</v>
      </c>
      <c r="H13" s="3">
        <v>1450</v>
      </c>
      <c r="I13" s="3">
        <f t="shared" si="4"/>
        <v>1.38</v>
      </c>
      <c r="J13" s="2">
        <f t="shared" si="5"/>
        <v>471.82346179767029</v>
      </c>
    </row>
    <row r="14" spans="1:10" x14ac:dyDescent="0.15">
      <c r="A14" s="3">
        <f t="shared" si="6"/>
        <v>227</v>
      </c>
      <c r="B14" s="3">
        <v>241</v>
      </c>
      <c r="C14" s="6">
        <f t="shared" si="0"/>
        <v>0.57073055394469752</v>
      </c>
      <c r="D14" s="3">
        <f t="shared" si="2"/>
        <v>234</v>
      </c>
      <c r="E14" s="3">
        <f t="shared" si="3"/>
        <v>14</v>
      </c>
      <c r="G14" s="1">
        <f t="shared" si="1"/>
        <v>2.1551325603625985E-3</v>
      </c>
      <c r="H14" s="3">
        <v>1300</v>
      </c>
      <c r="I14" s="3">
        <f t="shared" si="4"/>
        <v>1.23</v>
      </c>
      <c r="J14" s="2">
        <f t="shared" si="5"/>
        <v>570.73055394469748</v>
      </c>
    </row>
    <row r="15" spans="1:10" x14ac:dyDescent="0.15">
      <c r="A15" s="3">
        <f t="shared" si="6"/>
        <v>241</v>
      </c>
      <c r="B15" s="3">
        <v>254</v>
      </c>
      <c r="C15" s="6">
        <f t="shared" si="0"/>
        <v>0.3947642230536807</v>
      </c>
      <c r="D15" s="3">
        <f t="shared" si="2"/>
        <v>247.5</v>
      </c>
      <c r="E15" s="3">
        <f t="shared" si="3"/>
        <v>13</v>
      </c>
      <c r="G15" s="1">
        <f t="shared" si="1"/>
        <v>2.0011945203366986E-3</v>
      </c>
      <c r="H15" s="3">
        <v>860</v>
      </c>
      <c r="I15" s="3">
        <f t="shared" si="4"/>
        <v>0.79</v>
      </c>
      <c r="J15" s="2">
        <f t="shared" si="5"/>
        <v>394.76422305368067</v>
      </c>
    </row>
    <row r="16" spans="1:10" x14ac:dyDescent="0.15">
      <c r="A16" s="3">
        <f t="shared" si="6"/>
        <v>254</v>
      </c>
      <c r="B16" s="3">
        <v>278</v>
      </c>
      <c r="C16" s="6">
        <f t="shared" si="0"/>
        <v>0.50074259306123536</v>
      </c>
      <c r="D16" s="3">
        <f t="shared" si="2"/>
        <v>266</v>
      </c>
      <c r="E16" s="3">
        <f t="shared" si="3"/>
        <v>24</v>
      </c>
      <c r="F16" t="s">
        <v>8</v>
      </c>
      <c r="G16" s="1">
        <f t="shared" si="1"/>
        <v>3.6945129606215971E-3</v>
      </c>
      <c r="H16" s="3">
        <v>1920</v>
      </c>
      <c r="I16" s="3">
        <f t="shared" si="4"/>
        <v>1.85</v>
      </c>
      <c r="J16" s="2">
        <f t="shared" si="5"/>
        <v>500.74259306123531</v>
      </c>
    </row>
    <row r="17" spans="1:10" x14ac:dyDescent="0.15">
      <c r="A17" s="3">
        <f t="shared" si="6"/>
        <v>278</v>
      </c>
      <c r="B17" s="3">
        <v>294</v>
      </c>
      <c r="C17" s="6">
        <f t="shared" si="0"/>
        <v>0.42630788328186248</v>
      </c>
      <c r="D17" s="3">
        <f t="shared" si="2"/>
        <v>286</v>
      </c>
      <c r="E17" s="3">
        <f t="shared" si="3"/>
        <v>16</v>
      </c>
      <c r="G17" s="1">
        <f t="shared" si="1"/>
        <v>2.4630086404143982E-3</v>
      </c>
      <c r="H17" s="3">
        <v>1120</v>
      </c>
      <c r="I17" s="3">
        <f t="shared" si="4"/>
        <v>1.05</v>
      </c>
      <c r="J17" s="2">
        <f t="shared" si="5"/>
        <v>426.30788328186247</v>
      </c>
    </row>
    <row r="18" spans="1:10" x14ac:dyDescent="0.15">
      <c r="A18" s="3">
        <f t="shared" si="6"/>
        <v>294</v>
      </c>
      <c r="B18" s="3">
        <v>304</v>
      </c>
      <c r="C18" s="6">
        <f t="shared" si="0"/>
        <v>0.74055769438677821</v>
      </c>
      <c r="D18" s="3">
        <f t="shared" si="2"/>
        <v>299</v>
      </c>
      <c r="E18" s="3">
        <f t="shared" si="3"/>
        <v>10</v>
      </c>
      <c r="G18" s="1">
        <f t="shared" si="1"/>
        <v>1.5393804002589988E-3</v>
      </c>
      <c r="H18" s="3">
        <v>1210</v>
      </c>
      <c r="I18" s="3">
        <f t="shared" si="4"/>
        <v>1.1399999999999999</v>
      </c>
      <c r="J18" s="2">
        <f t="shared" si="5"/>
        <v>740.55769438677817</v>
      </c>
    </row>
    <row r="19" spans="1:10" x14ac:dyDescent="0.15">
      <c r="A19" s="3">
        <f t="shared" si="6"/>
        <v>304</v>
      </c>
      <c r="B19" s="3">
        <v>319</v>
      </c>
      <c r="C19" s="6">
        <f t="shared" si="0"/>
        <v>0.37677496731958898</v>
      </c>
      <c r="D19" s="3">
        <f t="shared" si="2"/>
        <v>311.5</v>
      </c>
      <c r="E19" s="3">
        <f t="shared" si="3"/>
        <v>15</v>
      </c>
      <c r="F19" t="s">
        <v>8</v>
      </c>
      <c r="G19" s="1">
        <f t="shared" si="1"/>
        <v>2.3090706003884979E-3</v>
      </c>
      <c r="H19" s="3">
        <v>940</v>
      </c>
      <c r="I19" s="3">
        <f t="shared" si="4"/>
        <v>0.87</v>
      </c>
      <c r="J19" s="2">
        <f t="shared" si="5"/>
        <v>376.774967319589</v>
      </c>
    </row>
    <row r="20" spans="1:10" x14ac:dyDescent="0.15">
      <c r="A20" s="3">
        <f t="shared" si="6"/>
        <v>319</v>
      </c>
      <c r="B20" s="3">
        <v>339</v>
      </c>
      <c r="C20" s="6">
        <f t="shared" si="0"/>
        <v>0.51644155003288483</v>
      </c>
      <c r="D20" s="3">
        <f t="shared" si="2"/>
        <v>329</v>
      </c>
      <c r="E20" s="3">
        <f t="shared" si="3"/>
        <v>20</v>
      </c>
      <c r="G20" s="1">
        <f t="shared" si="1"/>
        <v>3.0787608005179976E-3</v>
      </c>
      <c r="H20" s="3">
        <v>1660</v>
      </c>
      <c r="I20" s="3">
        <f t="shared" si="4"/>
        <v>1.59</v>
      </c>
      <c r="J20" s="2">
        <f t="shared" si="5"/>
        <v>516.44155003288483</v>
      </c>
    </row>
    <row r="21" spans="1:10" x14ac:dyDescent="0.15">
      <c r="A21" s="3">
        <f t="shared" si="6"/>
        <v>339</v>
      </c>
      <c r="B21" s="3">
        <v>356</v>
      </c>
      <c r="C21" s="6">
        <f t="shared" si="0"/>
        <v>0.54643834002739566</v>
      </c>
      <c r="D21" s="3">
        <f t="shared" si="2"/>
        <v>347.5</v>
      </c>
      <c r="E21" s="3">
        <f t="shared" si="3"/>
        <v>17</v>
      </c>
      <c r="G21" s="1">
        <f t="shared" si="1"/>
        <v>2.6169466804402981E-3</v>
      </c>
      <c r="H21" s="3">
        <v>1500</v>
      </c>
      <c r="I21" s="3">
        <f t="shared" si="4"/>
        <v>1.43</v>
      </c>
      <c r="J21" s="2">
        <f t="shared" si="5"/>
        <v>546.43834002739561</v>
      </c>
    </row>
    <row r="22" spans="1:10" x14ac:dyDescent="0.15">
      <c r="A22" s="3">
        <f t="shared" si="6"/>
        <v>356</v>
      </c>
      <c r="B22" s="3">
        <v>375</v>
      </c>
      <c r="C22" s="6">
        <f t="shared" si="0"/>
        <v>0.40002423935019882</v>
      </c>
      <c r="D22" s="3">
        <f t="shared" si="2"/>
        <v>365.5</v>
      </c>
      <c r="E22" s="3">
        <f t="shared" si="3"/>
        <v>19</v>
      </c>
      <c r="G22" s="1">
        <f t="shared" si="1"/>
        <v>2.9248227604920978E-3</v>
      </c>
      <c r="H22" s="3">
        <v>1240</v>
      </c>
      <c r="I22" s="3">
        <f t="shared" si="4"/>
        <v>1.17</v>
      </c>
      <c r="J22" s="2">
        <f t="shared" si="5"/>
        <v>400.02423935019874</v>
      </c>
    </row>
    <row r="23" spans="1:10" x14ac:dyDescent="0.15">
      <c r="A23" s="3">
        <f t="shared" si="6"/>
        <v>375</v>
      </c>
      <c r="B23" s="3">
        <v>400</v>
      </c>
      <c r="C23" s="6">
        <f t="shared" si="0"/>
        <v>0.40275944782438816</v>
      </c>
      <c r="D23" s="3">
        <f t="shared" si="2"/>
        <v>387.5</v>
      </c>
      <c r="E23" s="3">
        <f t="shared" si="3"/>
        <v>25</v>
      </c>
      <c r="G23" s="1">
        <f t="shared" si="1"/>
        <v>3.8484510006474969E-3</v>
      </c>
      <c r="H23" s="3">
        <v>1620</v>
      </c>
      <c r="I23" s="3">
        <f t="shared" si="4"/>
        <v>1.55</v>
      </c>
      <c r="J23" s="2">
        <f t="shared" si="5"/>
        <v>402.75944782438819</v>
      </c>
    </row>
    <row r="24" spans="1:10" x14ac:dyDescent="0.15">
      <c r="A24" s="3">
        <f t="shared" si="6"/>
        <v>400</v>
      </c>
      <c r="B24" s="3">
        <v>430</v>
      </c>
      <c r="C24" s="6">
        <f t="shared" si="0"/>
        <v>0.39842870107358835</v>
      </c>
      <c r="D24" s="3">
        <f t="shared" si="2"/>
        <v>415</v>
      </c>
      <c r="E24" s="3">
        <f t="shared" si="3"/>
        <v>30</v>
      </c>
      <c r="G24" s="1">
        <f t="shared" si="1"/>
        <v>4.6181412007769958E-3</v>
      </c>
      <c r="H24" s="3">
        <v>1910</v>
      </c>
      <c r="I24" s="3">
        <f t="shared" si="4"/>
        <v>1.84</v>
      </c>
      <c r="J24" s="2">
        <f t="shared" si="5"/>
        <v>398.42870107358834</v>
      </c>
    </row>
    <row r="25" spans="1:10" x14ac:dyDescent="0.15">
      <c r="A25" s="3">
        <f t="shared" si="6"/>
        <v>430</v>
      </c>
      <c r="B25" s="3">
        <v>450</v>
      </c>
      <c r="C25" s="6">
        <f t="shared" si="0"/>
        <v>0.3702788471933891</v>
      </c>
      <c r="D25" s="3">
        <f t="shared" si="2"/>
        <v>440</v>
      </c>
      <c r="E25" s="3">
        <f t="shared" si="3"/>
        <v>20</v>
      </c>
      <c r="G25" s="1">
        <f t="shared" si="1"/>
        <v>3.0787608005179976E-3</v>
      </c>
      <c r="H25" s="3">
        <v>1210</v>
      </c>
      <c r="I25" s="3">
        <f t="shared" si="4"/>
        <v>1.1399999999999999</v>
      </c>
      <c r="J25" s="2">
        <f t="shared" si="5"/>
        <v>370.27884719338908</v>
      </c>
    </row>
    <row r="26" spans="1:10" x14ac:dyDescent="0.15">
      <c r="A26" s="3">
        <f t="shared" si="6"/>
        <v>450</v>
      </c>
      <c r="B26" s="3">
        <v>463</v>
      </c>
      <c r="C26" s="6">
        <f t="shared" si="0"/>
        <v>0.43973736238891015</v>
      </c>
      <c r="D26" s="3">
        <f t="shared" si="2"/>
        <v>456.5</v>
      </c>
      <c r="E26" s="3">
        <f t="shared" si="3"/>
        <v>13</v>
      </c>
      <c r="G26" s="1">
        <f t="shared" si="1"/>
        <v>2.0011945203366986E-3</v>
      </c>
      <c r="H26" s="3">
        <v>950</v>
      </c>
      <c r="I26" s="3">
        <f t="shared" si="4"/>
        <v>0.88</v>
      </c>
      <c r="J26" s="2">
        <f t="shared" si="5"/>
        <v>439.73736238891013</v>
      </c>
    </row>
    <row r="27" spans="1:10" x14ac:dyDescent="0.15">
      <c r="A27" s="3">
        <f t="shared" si="6"/>
        <v>463</v>
      </c>
      <c r="B27" s="3">
        <v>489</v>
      </c>
      <c r="C27" s="6">
        <f t="shared" si="0"/>
        <v>0.3947642230536807</v>
      </c>
      <c r="D27" s="3">
        <f t="shared" si="2"/>
        <v>476</v>
      </c>
      <c r="E27" s="3">
        <f t="shared" si="3"/>
        <v>26</v>
      </c>
      <c r="G27" s="1">
        <f t="shared" si="1"/>
        <v>4.0023890406733972E-3</v>
      </c>
      <c r="H27" s="3">
        <v>1650</v>
      </c>
      <c r="I27" s="3">
        <f t="shared" si="4"/>
        <v>1.58</v>
      </c>
      <c r="J27" s="2">
        <f t="shared" si="5"/>
        <v>394.76422305368067</v>
      </c>
    </row>
    <row r="28" spans="1:10" x14ac:dyDescent="0.15">
      <c r="A28" s="3">
        <f t="shared" si="6"/>
        <v>489</v>
      </c>
      <c r="B28" s="3">
        <v>510</v>
      </c>
      <c r="C28" s="6">
        <f t="shared" si="0"/>
        <v>0.50112926687827097</v>
      </c>
      <c r="D28" s="3">
        <f t="shared" si="2"/>
        <v>499.5</v>
      </c>
      <c r="E28" s="3">
        <f t="shared" si="3"/>
        <v>21</v>
      </c>
      <c r="F28" t="s">
        <v>8</v>
      </c>
      <c r="G28" s="1">
        <f t="shared" si="1"/>
        <v>3.2326988405438975E-3</v>
      </c>
      <c r="H28" s="3">
        <v>1690</v>
      </c>
      <c r="I28" s="3">
        <f t="shared" si="4"/>
        <v>1.62</v>
      </c>
      <c r="J28" s="2">
        <f t="shared" si="5"/>
        <v>501.12926687827104</v>
      </c>
    </row>
    <row r="29" spans="1:10" x14ac:dyDescent="0.15">
      <c r="A29" s="3">
        <f t="shared" si="6"/>
        <v>510</v>
      </c>
      <c r="B29" s="3">
        <v>535</v>
      </c>
      <c r="C29" s="6">
        <f t="shared" si="0"/>
        <v>0.4703190971368662</v>
      </c>
      <c r="D29" s="3">
        <f t="shared" si="2"/>
        <v>522.5</v>
      </c>
      <c r="E29" s="3">
        <f t="shared" si="3"/>
        <v>25</v>
      </c>
      <c r="G29" s="1">
        <f t="shared" si="1"/>
        <v>3.8484510006474969E-3</v>
      </c>
      <c r="H29" s="3">
        <v>1880</v>
      </c>
      <c r="I29" s="3">
        <f t="shared" si="4"/>
        <v>1.81</v>
      </c>
      <c r="J29" s="2">
        <f t="shared" si="5"/>
        <v>470.31909713686622</v>
      </c>
    </row>
    <row r="30" spans="1:10" x14ac:dyDescent="0.15">
      <c r="A30" s="3">
        <f t="shared" si="6"/>
        <v>535</v>
      </c>
      <c r="B30" s="3">
        <v>557</v>
      </c>
      <c r="C30" s="6">
        <f t="shared" si="0"/>
        <v>0.45472840883398663</v>
      </c>
      <c r="D30" s="3">
        <f t="shared" si="2"/>
        <v>546</v>
      </c>
      <c r="E30" s="3">
        <f t="shared" si="3"/>
        <v>22</v>
      </c>
      <c r="G30" s="1">
        <f t="shared" si="1"/>
        <v>3.3866368805697974E-3</v>
      </c>
      <c r="H30" s="3">
        <v>1610</v>
      </c>
      <c r="I30" s="3">
        <f t="shared" si="4"/>
        <v>1.54</v>
      </c>
      <c r="J30" s="2">
        <f t="shared" si="5"/>
        <v>454.72840883398663</v>
      </c>
    </row>
    <row r="31" spans="1:10" x14ac:dyDescent="0.15">
      <c r="A31" s="3">
        <f t="shared" si="6"/>
        <v>557</v>
      </c>
      <c r="B31" s="3">
        <v>581</v>
      </c>
      <c r="C31" s="6">
        <f t="shared" si="0"/>
        <v>0.47638214258798606</v>
      </c>
      <c r="D31" s="3">
        <f t="shared" si="2"/>
        <v>569</v>
      </c>
      <c r="E31" s="3">
        <f t="shared" si="3"/>
        <v>24</v>
      </c>
      <c r="G31" s="1">
        <f t="shared" si="1"/>
        <v>3.6945129606215971E-3</v>
      </c>
      <c r="H31" s="3">
        <v>1830</v>
      </c>
      <c r="I31" s="3">
        <f t="shared" si="4"/>
        <v>1.76</v>
      </c>
      <c r="J31" s="2">
        <f t="shared" si="5"/>
        <v>476.38214258798604</v>
      </c>
    </row>
    <row r="32" spans="1:10" x14ac:dyDescent="0.15">
      <c r="A32" s="3">
        <f t="shared" si="6"/>
        <v>581</v>
      </c>
      <c r="B32" s="3">
        <v>603</v>
      </c>
      <c r="C32" s="6">
        <f t="shared" si="0"/>
        <v>0.44291728133180513</v>
      </c>
      <c r="D32" s="3">
        <f t="shared" si="2"/>
        <v>592</v>
      </c>
      <c r="E32" s="3">
        <f t="shared" si="3"/>
        <v>22</v>
      </c>
      <c r="G32" s="1">
        <f t="shared" si="1"/>
        <v>3.3866368805697974E-3</v>
      </c>
      <c r="H32" s="3">
        <v>1570</v>
      </c>
      <c r="I32" s="3">
        <f t="shared" si="4"/>
        <v>1.5</v>
      </c>
      <c r="J32" s="2">
        <f t="shared" si="5"/>
        <v>442.91728133180516</v>
      </c>
    </row>
    <row r="33" spans="1:10" x14ac:dyDescent="0.15">
      <c r="A33" s="3">
        <f t="shared" si="6"/>
        <v>603</v>
      </c>
      <c r="B33" s="3">
        <v>624</v>
      </c>
      <c r="C33" s="6">
        <f t="shared" si="0"/>
        <v>0.41760772239855914</v>
      </c>
      <c r="D33" s="3">
        <f t="shared" si="2"/>
        <v>613.5</v>
      </c>
      <c r="E33" s="3">
        <f t="shared" si="3"/>
        <v>21</v>
      </c>
      <c r="F33" t="s">
        <v>8</v>
      </c>
      <c r="G33" s="1">
        <f t="shared" si="1"/>
        <v>3.2326988405438975E-3</v>
      </c>
      <c r="H33" s="3">
        <v>1420</v>
      </c>
      <c r="I33" s="3">
        <f t="shared" si="4"/>
        <v>1.35</v>
      </c>
      <c r="J33" s="2">
        <f t="shared" si="5"/>
        <v>417.60772239855919</v>
      </c>
    </row>
    <row r="34" spans="1:10" x14ac:dyDescent="0.15">
      <c r="A34" s="3">
        <f t="shared" si="6"/>
        <v>624</v>
      </c>
      <c r="B34" s="3">
        <v>650</v>
      </c>
      <c r="C34" s="6">
        <f t="shared" si="0"/>
        <v>0.48221199398329351</v>
      </c>
      <c r="D34" s="3">
        <f t="shared" si="2"/>
        <v>637</v>
      </c>
      <c r="E34" s="3">
        <f t="shared" si="3"/>
        <v>26</v>
      </c>
      <c r="G34" s="1">
        <f t="shared" si="1"/>
        <v>4.0023890406733972E-3</v>
      </c>
      <c r="H34" s="3">
        <v>2000</v>
      </c>
      <c r="I34" s="3">
        <f t="shared" si="4"/>
        <v>1.93</v>
      </c>
      <c r="J34" s="2">
        <f t="shared" si="5"/>
        <v>482.21199398329344</v>
      </c>
    </row>
    <row r="35" spans="1:10" x14ac:dyDescent="0.15">
      <c r="A35" s="3">
        <f t="shared" si="6"/>
        <v>650</v>
      </c>
      <c r="B35" s="3">
        <v>675</v>
      </c>
      <c r="C35" s="6">
        <f t="shared" ref="C35:C66" si="7">+I35*1000/(G35*1000000)</f>
        <v>0.4521299607835067</v>
      </c>
      <c r="D35" s="3">
        <f t="shared" si="2"/>
        <v>662.5</v>
      </c>
      <c r="E35" s="3">
        <f t="shared" si="3"/>
        <v>25</v>
      </c>
      <c r="G35" s="1">
        <f t="shared" si="1"/>
        <v>3.8484510006474969E-3</v>
      </c>
      <c r="H35" s="3">
        <v>1810</v>
      </c>
      <c r="I35" s="3">
        <f t="shared" si="4"/>
        <v>1.74</v>
      </c>
      <c r="J35" s="2">
        <f t="shared" si="5"/>
        <v>452.1299607835067</v>
      </c>
    </row>
    <row r="36" spans="1:10" x14ac:dyDescent="0.15">
      <c r="A36" s="3">
        <f t="shared" si="6"/>
        <v>675</v>
      </c>
      <c r="B36" s="3">
        <v>698</v>
      </c>
      <c r="C36" s="6">
        <f t="shared" si="7"/>
        <v>0.44060640855963923</v>
      </c>
      <c r="D36" s="3">
        <f t="shared" ref="D36:D67" si="8">B35+(E36/2)</f>
        <v>686.5</v>
      </c>
      <c r="E36" s="3">
        <f t="shared" ref="E36:E67" si="9">B36-B35</f>
        <v>23</v>
      </c>
      <c r="G36" s="1">
        <f t="shared" si="1"/>
        <v>3.5405749205956972E-3</v>
      </c>
      <c r="H36" s="3">
        <v>1630</v>
      </c>
      <c r="I36" s="3">
        <f t="shared" si="4"/>
        <v>1.56</v>
      </c>
      <c r="J36" s="2">
        <f t="shared" si="5"/>
        <v>440.60640855963925</v>
      </c>
    </row>
    <row r="37" spans="1:10" x14ac:dyDescent="0.15">
      <c r="A37" s="3">
        <f t="shared" si="6"/>
        <v>698</v>
      </c>
      <c r="B37" s="3">
        <v>720</v>
      </c>
      <c r="C37" s="6">
        <f t="shared" si="7"/>
        <v>0.45472840883398663</v>
      </c>
      <c r="D37" s="3">
        <f t="shared" si="8"/>
        <v>709</v>
      </c>
      <c r="E37" s="3">
        <f t="shared" si="9"/>
        <v>22</v>
      </c>
      <c r="G37" s="1">
        <f t="shared" si="1"/>
        <v>3.3866368805697974E-3</v>
      </c>
      <c r="H37" s="3">
        <v>1610</v>
      </c>
      <c r="I37" s="3">
        <f t="shared" si="4"/>
        <v>1.54</v>
      </c>
      <c r="J37" s="2">
        <f t="shared" si="5"/>
        <v>454.72840883398663</v>
      </c>
    </row>
    <row r="38" spans="1:10" x14ac:dyDescent="0.15">
      <c r="A38" s="3">
        <f t="shared" si="6"/>
        <v>720</v>
      </c>
      <c r="B38" s="3">
        <v>743</v>
      </c>
      <c r="C38" s="6">
        <f t="shared" si="7"/>
        <v>0.48297240938268149</v>
      </c>
      <c r="D38" s="3">
        <f t="shared" si="8"/>
        <v>731.5</v>
      </c>
      <c r="E38" s="3">
        <f t="shared" si="9"/>
        <v>23</v>
      </c>
      <c r="F38" t="s">
        <v>8</v>
      </c>
      <c r="G38" s="1">
        <f t="shared" si="1"/>
        <v>3.5405749205956972E-3</v>
      </c>
      <c r="H38" s="3">
        <v>1780</v>
      </c>
      <c r="I38" s="3">
        <f t="shared" si="4"/>
        <v>1.71</v>
      </c>
      <c r="J38" s="2">
        <f t="shared" si="5"/>
        <v>482.97240938268146</v>
      </c>
    </row>
    <row r="39" spans="1:10" x14ac:dyDescent="0.15">
      <c r="A39" s="3">
        <f t="shared" si="6"/>
        <v>743</v>
      </c>
      <c r="B39" s="3">
        <v>768</v>
      </c>
      <c r="C39" s="6">
        <f t="shared" si="7"/>
        <v>0.43913772053110711</v>
      </c>
      <c r="D39" s="3">
        <f t="shared" si="8"/>
        <v>755.5</v>
      </c>
      <c r="E39" s="3">
        <f t="shared" si="9"/>
        <v>25</v>
      </c>
      <c r="G39" s="1">
        <f t="shared" si="1"/>
        <v>3.8484510006474969E-3</v>
      </c>
      <c r="H39" s="3">
        <v>1760</v>
      </c>
      <c r="I39" s="3">
        <f t="shared" si="4"/>
        <v>1.69</v>
      </c>
      <c r="J39" s="2">
        <f t="shared" si="5"/>
        <v>439.13772053110711</v>
      </c>
    </row>
    <row r="40" spans="1:10" x14ac:dyDescent="0.15">
      <c r="A40" s="3">
        <f t="shared" si="6"/>
        <v>768</v>
      </c>
      <c r="B40" s="3">
        <v>792</v>
      </c>
      <c r="C40" s="6">
        <f t="shared" si="7"/>
        <v>0.47096870914948619</v>
      </c>
      <c r="D40" s="3">
        <f t="shared" si="8"/>
        <v>780</v>
      </c>
      <c r="E40" s="3">
        <f t="shared" si="9"/>
        <v>24</v>
      </c>
      <c r="G40" s="1">
        <f t="shared" si="1"/>
        <v>3.6945129606215971E-3</v>
      </c>
      <c r="H40" s="3">
        <v>1810</v>
      </c>
      <c r="I40" s="3">
        <f t="shared" si="4"/>
        <v>1.74</v>
      </c>
      <c r="J40" s="2">
        <f t="shared" si="5"/>
        <v>470.96870914948619</v>
      </c>
    </row>
    <row r="41" spans="1:10" x14ac:dyDescent="0.15">
      <c r="A41" s="3">
        <f t="shared" si="6"/>
        <v>792</v>
      </c>
      <c r="B41" s="3">
        <v>817</v>
      </c>
      <c r="C41" s="6">
        <f t="shared" si="7"/>
        <v>0.47811444128830594</v>
      </c>
      <c r="D41" s="3">
        <f t="shared" si="8"/>
        <v>804.5</v>
      </c>
      <c r="E41" s="3">
        <f t="shared" si="9"/>
        <v>25</v>
      </c>
      <c r="G41" s="1">
        <f t="shared" si="1"/>
        <v>3.8484510006474969E-3</v>
      </c>
      <c r="H41" s="3">
        <v>1910</v>
      </c>
      <c r="I41" s="3">
        <f t="shared" si="4"/>
        <v>1.84</v>
      </c>
      <c r="J41" s="2">
        <f t="shared" si="5"/>
        <v>478.11444128830595</v>
      </c>
    </row>
    <row r="42" spans="1:10" x14ac:dyDescent="0.15">
      <c r="A42" s="3">
        <f t="shared" si="6"/>
        <v>817</v>
      </c>
      <c r="B42" s="3">
        <v>840</v>
      </c>
      <c r="C42" s="6">
        <f t="shared" si="7"/>
        <v>0.45755280888885613</v>
      </c>
      <c r="D42" s="3">
        <f t="shared" si="8"/>
        <v>828.5</v>
      </c>
      <c r="E42" s="3">
        <f t="shared" si="9"/>
        <v>23</v>
      </c>
      <c r="G42" s="1">
        <f t="shared" si="1"/>
        <v>3.5405749205956972E-3</v>
      </c>
      <c r="H42" s="3">
        <v>1690</v>
      </c>
      <c r="I42" s="3">
        <f t="shared" si="4"/>
        <v>1.62</v>
      </c>
      <c r="J42" s="2">
        <f t="shared" si="5"/>
        <v>457.55280888885613</v>
      </c>
    </row>
    <row r="43" spans="1:10" x14ac:dyDescent="0.15">
      <c r="A43" s="3">
        <f t="shared" si="6"/>
        <v>840</v>
      </c>
      <c r="B43" s="3">
        <v>865</v>
      </c>
      <c r="C43" s="6">
        <f t="shared" si="7"/>
        <v>0.49890202569214531</v>
      </c>
      <c r="D43" s="3">
        <f t="shared" si="8"/>
        <v>852.5</v>
      </c>
      <c r="E43" s="3">
        <f t="shared" si="9"/>
        <v>25</v>
      </c>
      <c r="G43" s="1">
        <f t="shared" si="1"/>
        <v>3.8484510006474969E-3</v>
      </c>
      <c r="H43" s="3">
        <v>1990</v>
      </c>
      <c r="I43" s="3">
        <f t="shared" si="4"/>
        <v>1.92</v>
      </c>
      <c r="J43" s="2">
        <f t="shared" si="5"/>
        <v>498.90202569214534</v>
      </c>
    </row>
    <row r="44" spans="1:10" x14ac:dyDescent="0.15">
      <c r="A44" s="3">
        <f t="shared" si="6"/>
        <v>865</v>
      </c>
      <c r="B44" s="3">
        <v>888</v>
      </c>
      <c r="C44" s="6">
        <f t="shared" si="7"/>
        <v>0.5168652100411153</v>
      </c>
      <c r="D44" s="3">
        <f t="shared" si="8"/>
        <v>876.5</v>
      </c>
      <c r="E44" s="3">
        <f t="shared" si="9"/>
        <v>23</v>
      </c>
      <c r="G44" s="1">
        <f t="shared" si="1"/>
        <v>3.5405749205956972E-3</v>
      </c>
      <c r="H44" s="3">
        <v>1900</v>
      </c>
      <c r="I44" s="3">
        <f t="shared" si="4"/>
        <v>1.83</v>
      </c>
      <c r="J44" s="2">
        <f t="shared" si="5"/>
        <v>516.86521004111523</v>
      </c>
    </row>
    <row r="45" spans="1:10" x14ac:dyDescent="0.15">
      <c r="A45" s="3">
        <f t="shared" si="6"/>
        <v>888</v>
      </c>
      <c r="B45" s="3">
        <v>910</v>
      </c>
      <c r="C45" s="6">
        <f t="shared" si="7"/>
        <v>0.54331186510034768</v>
      </c>
      <c r="D45" s="3">
        <f t="shared" si="8"/>
        <v>899</v>
      </c>
      <c r="E45" s="3">
        <f t="shared" si="9"/>
        <v>22</v>
      </c>
      <c r="G45" s="1">
        <f t="shared" si="1"/>
        <v>3.3866368805697974E-3</v>
      </c>
      <c r="H45" s="3">
        <v>1910</v>
      </c>
      <c r="I45" s="3">
        <f t="shared" si="4"/>
        <v>1.84</v>
      </c>
      <c r="J45" s="2">
        <f t="shared" si="5"/>
        <v>543.31186510034775</v>
      </c>
    </row>
    <row r="46" spans="1:10" x14ac:dyDescent="0.15">
      <c r="A46" s="3">
        <f t="shared" si="6"/>
        <v>910</v>
      </c>
      <c r="B46" s="3">
        <v>926</v>
      </c>
      <c r="C46" s="6">
        <f t="shared" si="7"/>
        <v>0.54811013564810884</v>
      </c>
      <c r="D46" s="3">
        <f t="shared" si="8"/>
        <v>918</v>
      </c>
      <c r="E46" s="3">
        <f t="shared" si="9"/>
        <v>16</v>
      </c>
      <c r="G46" s="1">
        <f t="shared" si="1"/>
        <v>2.4630086404143982E-3</v>
      </c>
      <c r="H46" s="3">
        <v>1420</v>
      </c>
      <c r="I46" s="3">
        <f t="shared" si="4"/>
        <v>1.35</v>
      </c>
      <c r="J46" s="2">
        <f t="shared" si="5"/>
        <v>548.11013564810889</v>
      </c>
    </row>
    <row r="47" spans="1:10" x14ac:dyDescent="0.15">
      <c r="A47" s="3">
        <f t="shared" si="6"/>
        <v>926</v>
      </c>
      <c r="B47" s="3">
        <v>950</v>
      </c>
      <c r="C47" s="6">
        <f t="shared" si="7"/>
        <v>0.47908885930723594</v>
      </c>
      <c r="D47" s="3">
        <f t="shared" si="8"/>
        <v>938</v>
      </c>
      <c r="E47" s="3">
        <f t="shared" si="9"/>
        <v>24</v>
      </c>
      <c r="G47" s="1">
        <f t="shared" si="1"/>
        <v>3.6945129606215971E-3</v>
      </c>
      <c r="H47" s="3">
        <v>1840</v>
      </c>
      <c r="I47" s="3">
        <f t="shared" si="4"/>
        <v>1.77</v>
      </c>
      <c r="J47" s="2">
        <f t="shared" si="5"/>
        <v>479.08885930723591</v>
      </c>
    </row>
    <row r="48" spans="1:10" x14ac:dyDescent="0.15">
      <c r="A48" s="3">
        <f t="shared" si="6"/>
        <v>950</v>
      </c>
      <c r="B48" s="3">
        <v>970</v>
      </c>
      <c r="C48" s="6">
        <f t="shared" si="7"/>
        <v>0.51968961009598469</v>
      </c>
      <c r="D48" s="3">
        <f t="shared" si="8"/>
        <v>960</v>
      </c>
      <c r="E48" s="3">
        <f t="shared" si="9"/>
        <v>20</v>
      </c>
      <c r="G48" s="1">
        <f t="shared" si="1"/>
        <v>3.0787608005179976E-3</v>
      </c>
      <c r="H48" s="3">
        <v>1670</v>
      </c>
      <c r="I48" s="3">
        <f t="shared" si="4"/>
        <v>1.6</v>
      </c>
      <c r="J48" s="2">
        <f t="shared" si="5"/>
        <v>519.68961009598479</v>
      </c>
    </row>
    <row r="49" spans="1:10" x14ac:dyDescent="0.15">
      <c r="A49" s="3">
        <f t="shared" si="6"/>
        <v>970</v>
      </c>
      <c r="B49" s="3">
        <v>988</v>
      </c>
      <c r="C49" s="6">
        <f t="shared" si="7"/>
        <v>0.47999109821365266</v>
      </c>
      <c r="D49" s="3">
        <f t="shared" si="8"/>
        <v>979</v>
      </c>
      <c r="E49" s="3">
        <f t="shared" si="9"/>
        <v>18</v>
      </c>
      <c r="G49" s="1">
        <f t="shared" si="1"/>
        <v>2.7708847204661975E-3</v>
      </c>
      <c r="H49" s="3">
        <v>1400</v>
      </c>
      <c r="I49" s="3">
        <f t="shared" si="4"/>
        <v>1.33</v>
      </c>
      <c r="J49" s="2">
        <f t="shared" si="5"/>
        <v>479.99109821365266</v>
      </c>
    </row>
    <row r="50" spans="1:10" x14ac:dyDescent="0.15">
      <c r="A50" s="3">
        <f t="shared" si="6"/>
        <v>988</v>
      </c>
      <c r="B50" s="3">
        <v>1010</v>
      </c>
      <c r="C50" s="6">
        <f t="shared" si="7"/>
        <v>0.56988690198025593</v>
      </c>
      <c r="D50" s="3">
        <f t="shared" si="8"/>
        <v>999</v>
      </c>
      <c r="E50" s="3">
        <f t="shared" si="9"/>
        <v>22</v>
      </c>
      <c r="G50" s="1">
        <f t="shared" si="1"/>
        <v>3.3866368805697974E-3</v>
      </c>
      <c r="H50" s="3">
        <v>2000</v>
      </c>
      <c r="I50" s="3">
        <f t="shared" si="4"/>
        <v>1.93</v>
      </c>
      <c r="J50" s="2">
        <f t="shared" si="5"/>
        <v>569.88690198025597</v>
      </c>
    </row>
    <row r="51" spans="1:10" x14ac:dyDescent="0.15">
      <c r="A51" s="3">
        <f t="shared" si="6"/>
        <v>1010</v>
      </c>
      <c r="B51" s="3">
        <v>1030</v>
      </c>
      <c r="C51" s="6">
        <f t="shared" si="7"/>
        <v>0.49695318965428537</v>
      </c>
      <c r="D51" s="3">
        <f t="shared" si="8"/>
        <v>1020</v>
      </c>
      <c r="E51" s="3">
        <f t="shared" si="9"/>
        <v>20</v>
      </c>
      <c r="G51" s="1">
        <f t="shared" si="1"/>
        <v>3.0787608005179976E-3</v>
      </c>
      <c r="H51" s="3">
        <v>1600</v>
      </c>
      <c r="I51" s="3">
        <f t="shared" si="4"/>
        <v>1.53</v>
      </c>
      <c r="J51" s="2">
        <f t="shared" si="5"/>
        <v>496.95318965428538</v>
      </c>
    </row>
    <row r="52" spans="1:10" x14ac:dyDescent="0.15">
      <c r="A52" s="3">
        <f t="shared" si="6"/>
        <v>1030</v>
      </c>
      <c r="B52" s="3">
        <v>1050</v>
      </c>
      <c r="C52" s="6">
        <f t="shared" si="7"/>
        <v>0.49370512959118545</v>
      </c>
      <c r="D52" s="3">
        <f t="shared" si="8"/>
        <v>1040</v>
      </c>
      <c r="E52" s="3">
        <f t="shared" si="9"/>
        <v>20</v>
      </c>
      <c r="G52" s="1">
        <f t="shared" si="1"/>
        <v>3.0787608005179976E-3</v>
      </c>
      <c r="H52" s="3">
        <v>1590</v>
      </c>
      <c r="I52" s="3">
        <f t="shared" si="4"/>
        <v>1.52</v>
      </c>
      <c r="J52" s="2">
        <f t="shared" si="5"/>
        <v>493.70512959118548</v>
      </c>
    </row>
    <row r="53" spans="1:10" x14ac:dyDescent="0.15">
      <c r="A53" s="3">
        <f t="shared" si="6"/>
        <v>1050</v>
      </c>
      <c r="B53" s="3">
        <v>1070</v>
      </c>
      <c r="C53" s="6">
        <f t="shared" si="7"/>
        <v>0.54242603053768401</v>
      </c>
      <c r="D53" s="3">
        <f t="shared" si="8"/>
        <v>1060</v>
      </c>
      <c r="E53" s="3">
        <f t="shared" si="9"/>
        <v>20</v>
      </c>
      <c r="G53" s="1">
        <f t="shared" si="1"/>
        <v>3.0787608005179976E-3</v>
      </c>
      <c r="H53" s="3">
        <v>1740</v>
      </c>
      <c r="I53" s="3">
        <f t="shared" si="4"/>
        <v>1.67</v>
      </c>
      <c r="J53" s="2">
        <f t="shared" si="5"/>
        <v>542.42603053768403</v>
      </c>
    </row>
    <row r="54" spans="1:10" x14ac:dyDescent="0.15">
      <c r="A54" s="3">
        <f t="shared" si="6"/>
        <v>1070</v>
      </c>
      <c r="B54" s="3">
        <v>1090</v>
      </c>
      <c r="C54" s="6">
        <f t="shared" si="7"/>
        <v>0.53592991041148419</v>
      </c>
      <c r="D54" s="3">
        <f t="shared" si="8"/>
        <v>1080</v>
      </c>
      <c r="E54" s="3">
        <f t="shared" si="9"/>
        <v>20</v>
      </c>
      <c r="G54" s="1">
        <f t="shared" si="1"/>
        <v>3.0787608005179976E-3</v>
      </c>
      <c r="H54" s="3">
        <v>1720</v>
      </c>
      <c r="I54" s="3">
        <f t="shared" si="4"/>
        <v>1.65</v>
      </c>
      <c r="J54" s="2">
        <f t="shared" si="5"/>
        <v>535.92991041148423</v>
      </c>
    </row>
    <row r="55" spans="1:10" x14ac:dyDescent="0.15">
      <c r="A55" s="3">
        <f t="shared" si="6"/>
        <v>1090</v>
      </c>
      <c r="B55" s="3">
        <v>1113</v>
      </c>
      <c r="C55" s="6">
        <f t="shared" si="7"/>
        <v>0.5451092105898101</v>
      </c>
      <c r="D55" s="3">
        <f t="shared" si="8"/>
        <v>1101.5</v>
      </c>
      <c r="E55" s="3">
        <f t="shared" si="9"/>
        <v>23</v>
      </c>
      <c r="G55" s="1">
        <f t="shared" si="1"/>
        <v>3.5405749205956972E-3</v>
      </c>
      <c r="H55" s="3">
        <v>2000</v>
      </c>
      <c r="I55" s="3">
        <f t="shared" si="4"/>
        <v>1.93</v>
      </c>
      <c r="J55" s="2">
        <f t="shared" si="5"/>
        <v>545.10921058981</v>
      </c>
    </row>
    <row r="56" spans="1:10" x14ac:dyDescent="0.15">
      <c r="A56" s="3">
        <f t="shared" si="6"/>
        <v>1113</v>
      </c>
      <c r="B56" s="3">
        <v>1130</v>
      </c>
      <c r="C56" s="6">
        <f t="shared" si="7"/>
        <v>0.59993579989021761</v>
      </c>
      <c r="D56" s="3">
        <f t="shared" si="8"/>
        <v>1121.5</v>
      </c>
      <c r="E56" s="3">
        <f t="shared" si="9"/>
        <v>17</v>
      </c>
      <c r="G56" s="1">
        <f t="shared" si="1"/>
        <v>2.6169466804402981E-3</v>
      </c>
      <c r="H56" s="3">
        <v>1640</v>
      </c>
      <c r="I56" s="3">
        <f t="shared" si="4"/>
        <v>1.57</v>
      </c>
      <c r="J56" s="2">
        <f t="shared" si="5"/>
        <v>599.93579989021771</v>
      </c>
    </row>
    <row r="57" spans="1:10" x14ac:dyDescent="0.15">
      <c r="A57" s="3">
        <f t="shared" si="6"/>
        <v>1130</v>
      </c>
      <c r="B57" s="3">
        <v>1150</v>
      </c>
      <c r="C57" s="6">
        <f t="shared" si="7"/>
        <v>0.52618573022218451</v>
      </c>
      <c r="D57" s="3">
        <f t="shared" si="8"/>
        <v>1140</v>
      </c>
      <c r="E57" s="3">
        <f t="shared" si="9"/>
        <v>20</v>
      </c>
      <c r="G57" s="1">
        <f t="shared" si="1"/>
        <v>3.0787608005179976E-3</v>
      </c>
      <c r="H57" s="3">
        <v>1690</v>
      </c>
      <c r="I57" s="3">
        <f t="shared" si="4"/>
        <v>1.62</v>
      </c>
      <c r="J57" s="2">
        <f t="shared" si="5"/>
        <v>526.18573022218459</v>
      </c>
    </row>
    <row r="58" spans="1:10" x14ac:dyDescent="0.15">
      <c r="A58" s="3">
        <f t="shared" si="6"/>
        <v>1150</v>
      </c>
      <c r="B58" s="3">
        <v>1170</v>
      </c>
      <c r="C58" s="6">
        <f t="shared" si="7"/>
        <v>0.62037947205208177</v>
      </c>
      <c r="D58" s="3">
        <f t="shared" si="8"/>
        <v>1160</v>
      </c>
      <c r="E58" s="3">
        <f t="shared" si="9"/>
        <v>20</v>
      </c>
      <c r="G58" s="1">
        <f t="shared" si="1"/>
        <v>3.0787608005179976E-3</v>
      </c>
      <c r="H58" s="3">
        <v>1980</v>
      </c>
      <c r="I58" s="3">
        <f t="shared" si="4"/>
        <v>1.91</v>
      </c>
      <c r="J58" s="2">
        <f t="shared" si="5"/>
        <v>620.37947205208172</v>
      </c>
    </row>
    <row r="59" spans="1:10" x14ac:dyDescent="0.15">
      <c r="A59" s="3">
        <f t="shared" si="6"/>
        <v>1170</v>
      </c>
      <c r="B59" s="3">
        <v>1195</v>
      </c>
      <c r="C59" s="6">
        <f t="shared" si="7"/>
        <v>0.45472840883398663</v>
      </c>
      <c r="D59" s="3">
        <f t="shared" si="8"/>
        <v>1182.5</v>
      </c>
      <c r="E59" s="3">
        <f t="shared" si="9"/>
        <v>25</v>
      </c>
      <c r="G59" s="1">
        <f t="shared" si="1"/>
        <v>3.8484510006474969E-3</v>
      </c>
      <c r="H59" s="3">
        <v>1820</v>
      </c>
      <c r="I59" s="3">
        <f t="shared" si="4"/>
        <v>1.75</v>
      </c>
      <c r="J59" s="2">
        <f t="shared" si="5"/>
        <v>454.72840883398663</v>
      </c>
    </row>
    <row r="60" spans="1:10" x14ac:dyDescent="0.15">
      <c r="A60" s="3">
        <f t="shared" si="6"/>
        <v>1195</v>
      </c>
      <c r="B60" s="3">
        <v>1216</v>
      </c>
      <c r="C60" s="6">
        <f t="shared" si="7"/>
        <v>0.55371690599512657</v>
      </c>
      <c r="D60" s="3">
        <f t="shared" si="8"/>
        <v>1205.5</v>
      </c>
      <c r="E60" s="3">
        <f t="shared" si="9"/>
        <v>21</v>
      </c>
      <c r="G60" s="1">
        <f t="shared" si="1"/>
        <v>3.2326988405438975E-3</v>
      </c>
      <c r="H60" s="3">
        <v>1860</v>
      </c>
      <c r="I60" s="3">
        <f t="shared" si="4"/>
        <v>1.79</v>
      </c>
      <c r="J60" s="2">
        <f t="shared" si="5"/>
        <v>553.71690599512658</v>
      </c>
    </row>
    <row r="61" spans="1:10" x14ac:dyDescent="0.15">
      <c r="A61" s="3">
        <f t="shared" si="6"/>
        <v>1216</v>
      </c>
      <c r="B61" s="3">
        <v>1235</v>
      </c>
      <c r="C61" s="6">
        <f t="shared" si="7"/>
        <v>0.50259455713230106</v>
      </c>
      <c r="D61" s="3">
        <f t="shared" si="8"/>
        <v>1225.5</v>
      </c>
      <c r="E61" s="3">
        <f t="shared" si="9"/>
        <v>19</v>
      </c>
      <c r="G61" s="1">
        <f t="shared" si="1"/>
        <v>2.9248227604920978E-3</v>
      </c>
      <c r="H61" s="3">
        <v>1540</v>
      </c>
      <c r="I61" s="3">
        <f t="shared" si="4"/>
        <v>1.47</v>
      </c>
      <c r="J61" s="2">
        <f t="shared" si="5"/>
        <v>502.59455713230102</v>
      </c>
    </row>
    <row r="62" spans="1:10" x14ac:dyDescent="0.15">
      <c r="A62" s="3">
        <f t="shared" si="6"/>
        <v>1235</v>
      </c>
      <c r="B62" s="3">
        <v>1255</v>
      </c>
      <c r="C62" s="6">
        <f t="shared" si="7"/>
        <v>0.52293767015908466</v>
      </c>
      <c r="D62" s="3">
        <f t="shared" si="8"/>
        <v>1245</v>
      </c>
      <c r="E62" s="3">
        <f t="shared" si="9"/>
        <v>20</v>
      </c>
      <c r="G62" s="1">
        <f t="shared" si="1"/>
        <v>3.0787608005179976E-3</v>
      </c>
      <c r="H62" s="3">
        <v>1680</v>
      </c>
      <c r="I62" s="3">
        <f t="shared" si="4"/>
        <v>1.61</v>
      </c>
      <c r="J62" s="2">
        <f t="shared" si="5"/>
        <v>522.93767015908463</v>
      </c>
    </row>
    <row r="63" spans="1:10" x14ac:dyDescent="0.15">
      <c r="A63" s="3">
        <f t="shared" si="6"/>
        <v>1255</v>
      </c>
      <c r="B63" s="3">
        <v>1272</v>
      </c>
      <c r="C63" s="6">
        <f t="shared" si="7"/>
        <v>0.52733210436210209</v>
      </c>
      <c r="D63" s="3">
        <f t="shared" si="8"/>
        <v>1263.5</v>
      </c>
      <c r="E63" s="3">
        <f t="shared" si="9"/>
        <v>17</v>
      </c>
      <c r="G63" s="1">
        <f t="shared" si="1"/>
        <v>2.6169466804402981E-3</v>
      </c>
      <c r="H63" s="3">
        <v>1450</v>
      </c>
      <c r="I63" s="3">
        <f t="shared" si="4"/>
        <v>1.38</v>
      </c>
      <c r="J63" s="2">
        <f t="shared" si="5"/>
        <v>527.33210436210209</v>
      </c>
    </row>
    <row r="64" spans="1:10" x14ac:dyDescent="0.15">
      <c r="A64" s="3">
        <f t="shared" si="6"/>
        <v>1272</v>
      </c>
      <c r="B64" s="3">
        <v>1285</v>
      </c>
      <c r="C64" s="6">
        <f t="shared" si="7"/>
        <v>0.60963588876644359</v>
      </c>
      <c r="D64" s="3">
        <f t="shared" si="8"/>
        <v>1278.5</v>
      </c>
      <c r="E64" s="3">
        <f t="shared" si="9"/>
        <v>13</v>
      </c>
      <c r="G64" s="1">
        <f t="shared" si="1"/>
        <v>2.0011945203366986E-3</v>
      </c>
      <c r="H64" s="3">
        <v>1290</v>
      </c>
      <c r="I64" s="3">
        <f t="shared" si="4"/>
        <v>1.22</v>
      </c>
      <c r="J64" s="2">
        <f t="shared" si="5"/>
        <v>609.6358887664436</v>
      </c>
    </row>
    <row r="65" spans="1:10" x14ac:dyDescent="0.15">
      <c r="A65" s="3">
        <f t="shared" si="6"/>
        <v>1285</v>
      </c>
      <c r="B65" s="3">
        <v>1303</v>
      </c>
      <c r="C65" s="6">
        <f t="shared" si="7"/>
        <v>0.51247169884465171</v>
      </c>
      <c r="D65" s="3">
        <f t="shared" si="8"/>
        <v>1294</v>
      </c>
      <c r="E65" s="3">
        <f t="shared" si="9"/>
        <v>18</v>
      </c>
      <c r="G65" s="1">
        <f t="shared" si="1"/>
        <v>2.7708847204661975E-3</v>
      </c>
      <c r="H65" s="3">
        <v>1490</v>
      </c>
      <c r="I65" s="3">
        <f t="shared" si="4"/>
        <v>1.42</v>
      </c>
      <c r="J65" s="2">
        <f t="shared" si="5"/>
        <v>512.47169884465166</v>
      </c>
    </row>
    <row r="66" spans="1:10" x14ac:dyDescent="0.15">
      <c r="A66" s="3">
        <f t="shared" si="6"/>
        <v>1303</v>
      </c>
      <c r="B66" s="3">
        <v>1326</v>
      </c>
      <c r="C66" s="6">
        <f t="shared" si="7"/>
        <v>0.53381161037033209</v>
      </c>
      <c r="D66" s="3">
        <f t="shared" si="8"/>
        <v>1314.5</v>
      </c>
      <c r="E66" s="3">
        <f t="shared" si="9"/>
        <v>23</v>
      </c>
      <c r="G66" s="1">
        <f t="shared" si="1"/>
        <v>3.5405749205956972E-3</v>
      </c>
      <c r="H66" s="3">
        <v>1960</v>
      </c>
      <c r="I66" s="3">
        <f t="shared" si="4"/>
        <v>1.89</v>
      </c>
      <c r="J66" s="2">
        <f t="shared" si="5"/>
        <v>533.81161037033212</v>
      </c>
    </row>
    <row r="67" spans="1:10" x14ac:dyDescent="0.15">
      <c r="A67" s="3">
        <f t="shared" si="6"/>
        <v>1326</v>
      </c>
      <c r="B67" s="3">
        <v>1340</v>
      </c>
      <c r="C67" s="6">
        <f t="shared" ref="C67:C86" si="10">+I67*1000/(G67*1000000)</f>
        <v>0.55681029653141223</v>
      </c>
      <c r="D67" s="3">
        <f t="shared" si="8"/>
        <v>1333</v>
      </c>
      <c r="E67" s="3">
        <f t="shared" si="9"/>
        <v>14</v>
      </c>
      <c r="G67" s="1">
        <f t="shared" si="1"/>
        <v>2.1551325603625985E-3</v>
      </c>
      <c r="H67" s="3">
        <v>1270</v>
      </c>
      <c r="I67" s="3">
        <f t="shared" si="4"/>
        <v>1.2</v>
      </c>
      <c r="J67" s="2">
        <f t="shared" si="5"/>
        <v>556.81029653141218</v>
      </c>
    </row>
    <row r="68" spans="1:10" x14ac:dyDescent="0.15">
      <c r="A68" s="3">
        <f t="shared" si="6"/>
        <v>1340</v>
      </c>
      <c r="B68" s="3">
        <v>1360</v>
      </c>
      <c r="C68" s="6">
        <f t="shared" si="10"/>
        <v>0.62362753211518163</v>
      </c>
      <c r="D68" s="3">
        <f t="shared" ref="D68:D86" si="11">B67+(E68/2)</f>
        <v>1350</v>
      </c>
      <c r="E68" s="3">
        <f t="shared" ref="E68:E86" si="12">B68-B67</f>
        <v>20</v>
      </c>
      <c r="G68" s="1">
        <f t="shared" ref="G68:G86" si="13">PI()*(0.07^2)*(E68/100)</f>
        <v>3.0787608005179976E-3</v>
      </c>
      <c r="H68" s="3">
        <v>1990</v>
      </c>
      <c r="I68" s="3">
        <f t="shared" ref="I68:I86" si="14">(H68-70)/1000</f>
        <v>1.92</v>
      </c>
      <c r="J68" s="2">
        <f t="shared" ref="J68:J86" si="15">I68/G68</f>
        <v>623.62753211518168</v>
      </c>
    </row>
    <row r="69" spans="1:10" x14ac:dyDescent="0.15">
      <c r="A69" s="3">
        <f t="shared" ref="A69:A86" si="16">+B68</f>
        <v>1360</v>
      </c>
      <c r="B69" s="3">
        <v>1382</v>
      </c>
      <c r="C69" s="6">
        <f t="shared" si="10"/>
        <v>0.52264239197153006</v>
      </c>
      <c r="D69" s="3">
        <f t="shared" si="11"/>
        <v>1371</v>
      </c>
      <c r="E69" s="3">
        <f t="shared" si="12"/>
        <v>22</v>
      </c>
      <c r="G69" s="1">
        <f t="shared" si="13"/>
        <v>3.3866368805697974E-3</v>
      </c>
      <c r="H69" s="3">
        <v>1840</v>
      </c>
      <c r="I69" s="3">
        <f t="shared" si="14"/>
        <v>1.77</v>
      </c>
      <c r="J69" s="2">
        <f t="shared" si="15"/>
        <v>522.64239197153006</v>
      </c>
    </row>
    <row r="70" spans="1:10" x14ac:dyDescent="0.15">
      <c r="A70" s="3">
        <f t="shared" si="16"/>
        <v>1382</v>
      </c>
      <c r="B70" s="3">
        <v>1400</v>
      </c>
      <c r="C70" s="6">
        <f t="shared" si="10"/>
        <v>0.57021498885531663</v>
      </c>
      <c r="D70" s="3">
        <f t="shared" si="11"/>
        <v>1391</v>
      </c>
      <c r="E70" s="3">
        <f t="shared" si="12"/>
        <v>18</v>
      </c>
      <c r="G70" s="1">
        <f t="shared" si="13"/>
        <v>2.7708847204661975E-3</v>
      </c>
      <c r="H70" s="3">
        <v>1650</v>
      </c>
      <c r="I70" s="3">
        <f t="shared" si="14"/>
        <v>1.58</v>
      </c>
      <c r="J70" s="2">
        <f t="shared" si="15"/>
        <v>570.21498885531673</v>
      </c>
    </row>
    <row r="71" spans="1:10" x14ac:dyDescent="0.15">
      <c r="A71" s="3">
        <f t="shared" si="16"/>
        <v>1400</v>
      </c>
      <c r="B71" s="3">
        <v>1420</v>
      </c>
      <c r="C71" s="6">
        <f t="shared" si="10"/>
        <v>0.56191439091628348</v>
      </c>
      <c r="D71" s="3">
        <f t="shared" si="11"/>
        <v>1410</v>
      </c>
      <c r="E71" s="3">
        <f t="shared" si="12"/>
        <v>20</v>
      </c>
      <c r="G71" s="1">
        <f t="shared" si="13"/>
        <v>3.0787608005179976E-3</v>
      </c>
      <c r="H71" s="3">
        <v>1800</v>
      </c>
      <c r="I71" s="3">
        <f t="shared" si="14"/>
        <v>1.73</v>
      </c>
      <c r="J71" s="2">
        <f t="shared" si="15"/>
        <v>561.91439091628342</v>
      </c>
    </row>
    <row r="72" spans="1:10" x14ac:dyDescent="0.15">
      <c r="A72" s="3">
        <f t="shared" si="16"/>
        <v>1420</v>
      </c>
      <c r="B72" s="3">
        <v>1440</v>
      </c>
      <c r="C72" s="6">
        <f t="shared" si="10"/>
        <v>0.5684105110424833</v>
      </c>
      <c r="D72" s="3">
        <f t="shared" si="11"/>
        <v>1430</v>
      </c>
      <c r="E72" s="3">
        <f t="shared" si="12"/>
        <v>20</v>
      </c>
      <c r="G72" s="1">
        <f t="shared" si="13"/>
        <v>3.0787608005179976E-3</v>
      </c>
      <c r="H72" s="3">
        <v>1820</v>
      </c>
      <c r="I72" s="3">
        <f t="shared" si="14"/>
        <v>1.75</v>
      </c>
      <c r="J72" s="2">
        <f t="shared" si="15"/>
        <v>568.41051104248334</v>
      </c>
    </row>
    <row r="73" spans="1:10" x14ac:dyDescent="0.15">
      <c r="A73" s="3">
        <f t="shared" si="16"/>
        <v>1440</v>
      </c>
      <c r="B73" s="3">
        <v>1459</v>
      </c>
      <c r="C73" s="6">
        <f t="shared" si="10"/>
        <v>0.5914888325434563</v>
      </c>
      <c r="D73" s="3">
        <f t="shared" si="11"/>
        <v>1449.5</v>
      </c>
      <c r="E73" s="3">
        <f t="shared" si="12"/>
        <v>19</v>
      </c>
      <c r="G73" s="1">
        <f t="shared" si="13"/>
        <v>2.9248227604920978E-3</v>
      </c>
      <c r="H73" s="3">
        <v>1800</v>
      </c>
      <c r="I73" s="3">
        <f t="shared" si="14"/>
        <v>1.73</v>
      </c>
      <c r="J73" s="2">
        <f t="shared" si="15"/>
        <v>591.48883254345628</v>
      </c>
    </row>
    <row r="74" spans="1:10" x14ac:dyDescent="0.15">
      <c r="A74" s="3">
        <f t="shared" si="16"/>
        <v>1459</v>
      </c>
      <c r="B74" s="3">
        <v>1478</v>
      </c>
      <c r="C74" s="6">
        <f t="shared" si="10"/>
        <v>0.55387971602335218</v>
      </c>
      <c r="D74" s="3">
        <f t="shared" si="11"/>
        <v>1468.5</v>
      </c>
      <c r="E74" s="3">
        <f t="shared" si="12"/>
        <v>19</v>
      </c>
      <c r="G74" s="1">
        <f t="shared" si="13"/>
        <v>2.9248227604920978E-3</v>
      </c>
      <c r="H74" s="3">
        <v>1690</v>
      </c>
      <c r="I74" s="3">
        <f t="shared" si="14"/>
        <v>1.62</v>
      </c>
      <c r="J74" s="2">
        <f t="shared" si="15"/>
        <v>553.87971602335222</v>
      </c>
    </row>
    <row r="75" spans="1:10" x14ac:dyDescent="0.15">
      <c r="A75" s="3">
        <f t="shared" si="16"/>
        <v>1478</v>
      </c>
      <c r="B75" s="3">
        <v>1495</v>
      </c>
      <c r="C75" s="6">
        <f t="shared" si="10"/>
        <v>0.62668452982162859</v>
      </c>
      <c r="D75" s="3">
        <f t="shared" si="11"/>
        <v>1486.5</v>
      </c>
      <c r="E75" s="3">
        <f t="shared" si="12"/>
        <v>17</v>
      </c>
      <c r="G75" s="1">
        <f t="shared" si="13"/>
        <v>2.6169466804402981E-3</v>
      </c>
      <c r="H75" s="3">
        <v>1710</v>
      </c>
      <c r="I75" s="3">
        <f t="shared" si="14"/>
        <v>1.64</v>
      </c>
      <c r="J75" s="2">
        <f t="shared" si="15"/>
        <v>626.68452982162853</v>
      </c>
    </row>
    <row r="76" spans="1:10" x14ac:dyDescent="0.15">
      <c r="A76" s="3">
        <f t="shared" si="16"/>
        <v>1495</v>
      </c>
      <c r="B76" s="3">
        <v>1512</v>
      </c>
      <c r="C76" s="6">
        <f t="shared" si="10"/>
        <v>0.63050577695468735</v>
      </c>
      <c r="D76" s="3">
        <f t="shared" si="11"/>
        <v>1503.5</v>
      </c>
      <c r="E76" s="3">
        <f t="shared" si="12"/>
        <v>17</v>
      </c>
      <c r="G76" s="1">
        <f t="shared" si="13"/>
        <v>2.6169466804402981E-3</v>
      </c>
      <c r="H76" s="3">
        <v>1720</v>
      </c>
      <c r="I76" s="3">
        <f t="shared" si="14"/>
        <v>1.65</v>
      </c>
      <c r="J76" s="2">
        <f t="shared" si="15"/>
        <v>630.50577695468735</v>
      </c>
    </row>
    <row r="77" spans="1:10" x14ac:dyDescent="0.15">
      <c r="A77" s="3">
        <f t="shared" si="16"/>
        <v>1512</v>
      </c>
      <c r="B77" s="3">
        <v>1529</v>
      </c>
      <c r="C77" s="6">
        <f t="shared" si="10"/>
        <v>0.64579076548692216</v>
      </c>
      <c r="D77" s="3">
        <f t="shared" si="11"/>
        <v>1520.5</v>
      </c>
      <c r="E77" s="3">
        <f t="shared" si="12"/>
        <v>17</v>
      </c>
      <c r="G77" s="1">
        <f t="shared" si="13"/>
        <v>2.6169466804402981E-3</v>
      </c>
      <c r="H77" s="3">
        <v>1760</v>
      </c>
      <c r="I77" s="3">
        <f t="shared" si="14"/>
        <v>1.69</v>
      </c>
      <c r="J77" s="2">
        <f t="shared" si="15"/>
        <v>645.79076548692217</v>
      </c>
    </row>
    <row r="78" spans="1:10" x14ac:dyDescent="0.15">
      <c r="A78" s="3">
        <f t="shared" si="16"/>
        <v>1529</v>
      </c>
      <c r="B78" s="3">
        <v>1548</v>
      </c>
      <c r="C78" s="6">
        <f t="shared" si="10"/>
        <v>0.56071773720882567</v>
      </c>
      <c r="D78" s="3">
        <f t="shared" si="11"/>
        <v>1538.5</v>
      </c>
      <c r="E78" s="3">
        <f t="shared" si="12"/>
        <v>19</v>
      </c>
      <c r="G78" s="1">
        <f t="shared" si="13"/>
        <v>2.9248227604920978E-3</v>
      </c>
      <c r="H78" s="3">
        <v>1710</v>
      </c>
      <c r="I78" s="3">
        <f t="shared" si="14"/>
        <v>1.64</v>
      </c>
      <c r="J78" s="2">
        <f t="shared" si="15"/>
        <v>560.71773720882561</v>
      </c>
    </row>
    <row r="79" spans="1:10" x14ac:dyDescent="0.15">
      <c r="A79" s="3">
        <f t="shared" si="16"/>
        <v>1548</v>
      </c>
      <c r="B79" s="3">
        <v>1563</v>
      </c>
      <c r="C79" s="6">
        <f t="shared" si="10"/>
        <v>0.65827350612158075</v>
      </c>
      <c r="D79" s="3">
        <f t="shared" si="11"/>
        <v>1555.5</v>
      </c>
      <c r="E79" s="3">
        <f t="shared" si="12"/>
        <v>15</v>
      </c>
      <c r="G79" s="1">
        <f t="shared" si="13"/>
        <v>2.3090706003884979E-3</v>
      </c>
      <c r="H79" s="3">
        <v>1590</v>
      </c>
      <c r="I79" s="3">
        <f t="shared" si="14"/>
        <v>1.52</v>
      </c>
      <c r="J79" s="2">
        <f t="shared" si="15"/>
        <v>658.27350612158079</v>
      </c>
    </row>
    <row r="80" spans="1:10" x14ac:dyDescent="0.15">
      <c r="A80" s="3">
        <f t="shared" si="16"/>
        <v>1563</v>
      </c>
      <c r="B80" s="3">
        <v>1575</v>
      </c>
      <c r="C80" s="6">
        <f t="shared" si="10"/>
        <v>0.68209261325098003</v>
      </c>
      <c r="D80" s="3">
        <f t="shared" si="11"/>
        <v>1569</v>
      </c>
      <c r="E80" s="3">
        <f t="shared" si="12"/>
        <v>12</v>
      </c>
      <c r="G80" s="1">
        <f t="shared" si="13"/>
        <v>1.8472564803107985E-3</v>
      </c>
      <c r="H80" s="3">
        <v>1330</v>
      </c>
      <c r="I80" s="3">
        <f t="shared" si="14"/>
        <v>1.26</v>
      </c>
      <c r="J80" s="2">
        <f t="shared" si="15"/>
        <v>682.09261325097998</v>
      </c>
    </row>
    <row r="81" spans="1:10" x14ac:dyDescent="0.15">
      <c r="A81" s="3">
        <f t="shared" si="16"/>
        <v>1575</v>
      </c>
      <c r="B81" s="3">
        <v>1590</v>
      </c>
      <c r="C81" s="6">
        <f t="shared" si="10"/>
        <v>0.64961201261998103</v>
      </c>
      <c r="D81" s="3">
        <f t="shared" si="11"/>
        <v>1582.5</v>
      </c>
      <c r="E81" s="3">
        <f t="shared" si="12"/>
        <v>15</v>
      </c>
      <c r="G81" s="1">
        <f t="shared" si="13"/>
        <v>2.3090706003884979E-3</v>
      </c>
      <c r="H81" s="3">
        <v>1570</v>
      </c>
      <c r="I81" s="3">
        <f t="shared" si="14"/>
        <v>1.5</v>
      </c>
      <c r="J81" s="2">
        <f t="shared" si="15"/>
        <v>649.61201261998099</v>
      </c>
    </row>
    <row r="82" spans="1:10" x14ac:dyDescent="0.15">
      <c r="A82" s="3">
        <f t="shared" si="16"/>
        <v>1590</v>
      </c>
      <c r="B82" s="3">
        <v>1608</v>
      </c>
      <c r="C82" s="6">
        <f t="shared" si="10"/>
        <v>0.6640478351226472</v>
      </c>
      <c r="D82" s="3">
        <f t="shared" si="11"/>
        <v>1599</v>
      </c>
      <c r="E82" s="3">
        <f t="shared" si="12"/>
        <v>18</v>
      </c>
      <c r="G82" s="1">
        <f t="shared" si="13"/>
        <v>2.7708847204661975E-3</v>
      </c>
      <c r="H82" s="3">
        <v>1910</v>
      </c>
      <c r="I82" s="3">
        <f t="shared" si="14"/>
        <v>1.84</v>
      </c>
      <c r="J82" s="2">
        <f t="shared" si="15"/>
        <v>664.04783512264726</v>
      </c>
    </row>
    <row r="83" spans="1:10" x14ac:dyDescent="0.15">
      <c r="A83" s="3">
        <f t="shared" si="16"/>
        <v>1608</v>
      </c>
      <c r="B83" s="3">
        <v>1624</v>
      </c>
      <c r="C83" s="6">
        <f t="shared" si="10"/>
        <v>0.69833291356647953</v>
      </c>
      <c r="D83" s="3">
        <f t="shared" si="11"/>
        <v>1616</v>
      </c>
      <c r="E83" s="3">
        <f t="shared" si="12"/>
        <v>16</v>
      </c>
      <c r="G83" s="1">
        <f t="shared" si="13"/>
        <v>2.4630086404143982E-3</v>
      </c>
      <c r="H83" s="3">
        <v>1790</v>
      </c>
      <c r="I83" s="3">
        <f t="shared" si="14"/>
        <v>1.72</v>
      </c>
      <c r="J83" s="2">
        <f t="shared" si="15"/>
        <v>698.33291356647942</v>
      </c>
    </row>
    <row r="84" spans="1:10" x14ac:dyDescent="0.15">
      <c r="A84" s="3">
        <f t="shared" si="16"/>
        <v>1624</v>
      </c>
      <c r="B84" s="3">
        <v>1640</v>
      </c>
      <c r="C84" s="6">
        <f t="shared" si="10"/>
        <v>0.66179223785660557</v>
      </c>
      <c r="D84" s="3">
        <f t="shared" si="11"/>
        <v>1632</v>
      </c>
      <c r="E84" s="3">
        <f t="shared" si="12"/>
        <v>16</v>
      </c>
      <c r="G84" s="1">
        <f t="shared" si="13"/>
        <v>2.4630086404143982E-3</v>
      </c>
      <c r="H84" s="3">
        <v>1700</v>
      </c>
      <c r="I84" s="3">
        <f t="shared" si="14"/>
        <v>1.63</v>
      </c>
      <c r="J84" s="2">
        <f t="shared" si="15"/>
        <v>661.79223785660542</v>
      </c>
    </row>
    <row r="85" spans="1:10" x14ac:dyDescent="0.15">
      <c r="A85" s="3">
        <f t="shared" si="16"/>
        <v>1640</v>
      </c>
      <c r="B85" s="3">
        <v>1657</v>
      </c>
      <c r="C85" s="6">
        <f t="shared" si="10"/>
        <v>0.62668452982162859</v>
      </c>
      <c r="D85" s="3">
        <f t="shared" si="11"/>
        <v>1648.5</v>
      </c>
      <c r="E85" s="3">
        <f t="shared" si="12"/>
        <v>17</v>
      </c>
      <c r="G85" s="1">
        <f t="shared" si="13"/>
        <v>2.6169466804402981E-3</v>
      </c>
      <c r="H85" s="3">
        <v>1710</v>
      </c>
      <c r="I85" s="3">
        <f t="shared" si="14"/>
        <v>1.64</v>
      </c>
      <c r="J85" s="2">
        <f t="shared" si="15"/>
        <v>626.68452982162853</v>
      </c>
    </row>
    <row r="86" spans="1:10" x14ac:dyDescent="0.15">
      <c r="A86" s="3">
        <f t="shared" si="16"/>
        <v>1657</v>
      </c>
      <c r="B86" s="3">
        <v>1672</v>
      </c>
      <c r="C86" s="6">
        <f t="shared" si="10"/>
        <v>0.55433558410238382</v>
      </c>
      <c r="D86" s="3">
        <f t="shared" si="11"/>
        <v>1664.5</v>
      </c>
      <c r="E86" s="3">
        <f t="shared" si="12"/>
        <v>15</v>
      </c>
      <c r="G86" s="1">
        <f t="shared" si="13"/>
        <v>2.3090706003884979E-3</v>
      </c>
      <c r="H86" s="3">
        <v>1350</v>
      </c>
      <c r="I86" s="3">
        <f t="shared" si="14"/>
        <v>1.28</v>
      </c>
      <c r="J86" s="2">
        <f t="shared" si="15"/>
        <v>554.33558410238379</v>
      </c>
    </row>
    <row r="89" spans="1:10" x14ac:dyDescent="0.15">
      <c r="J89" t="s">
        <v>9</v>
      </c>
    </row>
    <row r="90" spans="1:10" x14ac:dyDescent="0.15">
      <c r="J90" t="s">
        <v>10</v>
      </c>
    </row>
  </sheetData>
  <mergeCells count="1">
    <mergeCell ref="A1:B1"/>
  </mergeCells>
  <phoneticPr fontId="0" type="noConversion"/>
  <pageMargins left="0.7" right="0.7" top="0.75" bottom="0.75" header="0.5" footer="0.5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5"/>
  <sheetViews>
    <sheetView workbookViewId="0">
      <selection activeCell="AE7" sqref="AE7"/>
    </sheetView>
  </sheetViews>
  <sheetFormatPr baseColWidth="10" defaultRowHeight="16" x14ac:dyDescent="0.2"/>
  <cols>
    <col min="1" max="16384" width="10.83203125" style="8"/>
  </cols>
  <sheetData>
    <row r="1" spans="1:16" x14ac:dyDescent="0.2">
      <c r="A1" s="8" t="s">
        <v>693</v>
      </c>
      <c r="B1" s="8" t="s">
        <v>692</v>
      </c>
      <c r="C1" s="8" t="s">
        <v>691</v>
      </c>
      <c r="D1" s="8" t="s">
        <v>690</v>
      </c>
      <c r="E1" s="8" t="s">
        <v>689</v>
      </c>
      <c r="F1" s="8" t="s">
        <v>688</v>
      </c>
      <c r="G1" s="8" t="s">
        <v>687</v>
      </c>
      <c r="H1" s="8" t="s">
        <v>686</v>
      </c>
      <c r="I1" s="8" t="s">
        <v>685</v>
      </c>
      <c r="J1" s="8" t="s">
        <v>684</v>
      </c>
      <c r="K1" s="8" t="s">
        <v>683</v>
      </c>
      <c r="L1" s="8" t="s">
        <v>682</v>
      </c>
      <c r="M1" s="8" t="s">
        <v>681</v>
      </c>
      <c r="N1" s="8" t="s">
        <v>677</v>
      </c>
      <c r="O1" s="8" t="s">
        <v>680</v>
      </c>
      <c r="P1" s="8" t="s">
        <v>679</v>
      </c>
    </row>
    <row r="2" spans="1:16" x14ac:dyDescent="0.2">
      <c r="A2" s="8">
        <v>1950</v>
      </c>
      <c r="B2" s="8">
        <v>0.92</v>
      </c>
      <c r="C2" s="8">
        <v>0.4</v>
      </c>
      <c r="D2" s="8">
        <v>-0.36</v>
      </c>
      <c r="E2" s="8">
        <v>0.73</v>
      </c>
      <c r="F2" s="8">
        <v>-0.59</v>
      </c>
      <c r="G2" s="8">
        <v>-0.06</v>
      </c>
      <c r="H2" s="8">
        <v>-1.26</v>
      </c>
      <c r="I2" s="8">
        <v>-0.05</v>
      </c>
      <c r="J2" s="8">
        <v>0.25</v>
      </c>
      <c r="K2" s="8">
        <v>0.85</v>
      </c>
      <c r="L2" s="8">
        <v>-1.26</v>
      </c>
      <c r="M2" s="8">
        <v>-1.02</v>
      </c>
      <c r="N2" s="8">
        <f t="shared" ref="N2:N33" si="0">AVERAGE(B2:M2)</f>
        <v>-0.12083333333333333</v>
      </c>
      <c r="O2" s="8">
        <f t="shared" ref="O2:O33" si="1">AVERAGE(G2:I2)</f>
        <v>-0.45666666666666672</v>
      </c>
      <c r="P2" s="8">
        <f t="shared" ref="P2:P33" si="2">AVERAGE(M2,B2:C2)</f>
        <v>0.10000000000000002</v>
      </c>
    </row>
    <row r="3" spans="1:16" x14ac:dyDescent="0.2">
      <c r="A3" s="8">
        <v>1951</v>
      </c>
      <c r="B3" s="8">
        <v>0.08</v>
      </c>
      <c r="C3" s="8">
        <v>0.7</v>
      </c>
      <c r="D3" s="8">
        <v>-1.02</v>
      </c>
      <c r="E3" s="8">
        <v>-0.22</v>
      </c>
      <c r="F3" s="8">
        <v>-0.59</v>
      </c>
      <c r="G3" s="8">
        <v>-1.64</v>
      </c>
      <c r="H3" s="8">
        <v>1.37</v>
      </c>
      <c r="I3" s="8">
        <v>-0.22</v>
      </c>
      <c r="J3" s="8">
        <v>-1.36</v>
      </c>
      <c r="K3" s="8">
        <v>1.87</v>
      </c>
      <c r="L3" s="8">
        <v>-0.39</v>
      </c>
      <c r="M3" s="8">
        <v>1.32</v>
      </c>
      <c r="N3" s="8">
        <f t="shared" si="0"/>
        <v>-8.3333333333333228E-3</v>
      </c>
      <c r="O3" s="8">
        <f t="shared" si="1"/>
        <v>-0.16333333333333325</v>
      </c>
      <c r="P3" s="8">
        <f t="shared" si="2"/>
        <v>0.70000000000000007</v>
      </c>
    </row>
    <row r="4" spans="1:16" x14ac:dyDescent="0.2">
      <c r="A4" s="8">
        <v>1952</v>
      </c>
      <c r="B4" s="8">
        <v>0.93</v>
      </c>
      <c r="C4" s="8">
        <v>-0.83</v>
      </c>
      <c r="D4" s="8">
        <v>-1.49</v>
      </c>
      <c r="E4" s="8">
        <v>1.01</v>
      </c>
      <c r="F4" s="8">
        <v>-1.1200000000000001</v>
      </c>
      <c r="G4" s="8">
        <v>-0.4</v>
      </c>
      <c r="H4" s="8">
        <v>-0.09</v>
      </c>
      <c r="I4" s="8">
        <v>-0.28000000000000003</v>
      </c>
      <c r="J4" s="8">
        <v>-0.54</v>
      </c>
      <c r="K4" s="8">
        <v>-0.73</v>
      </c>
      <c r="L4" s="8">
        <v>-1.1299999999999999</v>
      </c>
      <c r="M4" s="8">
        <v>-0.43</v>
      </c>
      <c r="N4" s="8">
        <f t="shared" si="0"/>
        <v>-0.42499999999999999</v>
      </c>
      <c r="O4" s="8">
        <f t="shared" si="1"/>
        <v>-0.25666666666666665</v>
      </c>
      <c r="P4" s="8">
        <f t="shared" si="2"/>
        <v>-0.10999999999999999</v>
      </c>
    </row>
    <row r="5" spans="1:16" x14ac:dyDescent="0.2">
      <c r="A5" s="8">
        <v>1953</v>
      </c>
      <c r="B5" s="8">
        <v>0.33</v>
      </c>
      <c r="C5" s="8">
        <v>-0.49</v>
      </c>
      <c r="D5" s="8">
        <v>-0.04</v>
      </c>
      <c r="E5" s="8">
        <v>-1.67</v>
      </c>
      <c r="F5" s="8">
        <v>-0.66</v>
      </c>
      <c r="G5" s="8">
        <v>1.0900000000000001</v>
      </c>
      <c r="H5" s="8">
        <v>0.4</v>
      </c>
      <c r="I5" s="8">
        <v>-0.71</v>
      </c>
      <c r="J5" s="8">
        <v>-0.35</v>
      </c>
      <c r="K5" s="8">
        <v>1.32</v>
      </c>
      <c r="L5" s="8">
        <v>1.04</v>
      </c>
      <c r="M5" s="8">
        <v>-0.47</v>
      </c>
      <c r="N5" s="8">
        <f t="shared" si="0"/>
        <v>-1.749999999999996E-2</v>
      </c>
      <c r="O5" s="8">
        <f t="shared" si="1"/>
        <v>0.26000000000000006</v>
      </c>
      <c r="P5" s="8">
        <f t="shared" si="2"/>
        <v>-0.20999999999999996</v>
      </c>
    </row>
    <row r="6" spans="1:16" x14ac:dyDescent="0.2">
      <c r="A6" s="8">
        <v>1954</v>
      </c>
      <c r="B6" s="8">
        <v>0.37</v>
      </c>
      <c r="C6" s="8">
        <v>0.74</v>
      </c>
      <c r="D6" s="8">
        <v>-0.83</v>
      </c>
      <c r="E6" s="8">
        <v>1.34</v>
      </c>
      <c r="F6" s="8">
        <v>-0.09</v>
      </c>
      <c r="G6" s="8">
        <v>-0.25</v>
      </c>
      <c r="H6" s="8">
        <v>-0.6</v>
      </c>
      <c r="I6" s="8">
        <v>-1.9</v>
      </c>
      <c r="J6" s="8">
        <v>-0.44</v>
      </c>
      <c r="K6" s="8">
        <v>0.6</v>
      </c>
      <c r="L6" s="8">
        <v>0.4</v>
      </c>
      <c r="M6" s="8">
        <v>0.69</v>
      </c>
      <c r="N6" s="8">
        <f t="shared" si="0"/>
        <v>2.50000000000003E-3</v>
      </c>
      <c r="O6" s="8">
        <f t="shared" si="1"/>
        <v>-0.91666666666666663</v>
      </c>
      <c r="P6" s="8">
        <f t="shared" si="2"/>
        <v>0.6</v>
      </c>
    </row>
    <row r="7" spans="1:16" x14ac:dyDescent="0.2">
      <c r="A7" s="8">
        <v>1955</v>
      </c>
      <c r="B7" s="8">
        <v>-1.84</v>
      </c>
      <c r="C7" s="8">
        <v>-1.1200000000000001</v>
      </c>
      <c r="D7" s="8">
        <v>-0.53</v>
      </c>
      <c r="E7" s="8">
        <v>-0.42</v>
      </c>
      <c r="F7" s="8">
        <v>-0.34</v>
      </c>
      <c r="G7" s="8">
        <v>-1.1000000000000001</v>
      </c>
      <c r="H7" s="8">
        <v>1.76</v>
      </c>
      <c r="I7" s="8">
        <v>1.07</v>
      </c>
      <c r="J7" s="8">
        <v>0.32</v>
      </c>
      <c r="K7" s="8">
        <v>-1.47</v>
      </c>
      <c r="L7" s="8">
        <v>-1.29</v>
      </c>
      <c r="M7" s="8">
        <v>0.17</v>
      </c>
      <c r="N7" s="8">
        <f t="shared" si="0"/>
        <v>-0.39916666666666667</v>
      </c>
      <c r="O7" s="8">
        <f t="shared" si="1"/>
        <v>0.57666666666666666</v>
      </c>
      <c r="P7" s="8">
        <f t="shared" si="2"/>
        <v>-0.93</v>
      </c>
    </row>
    <row r="8" spans="1:16" x14ac:dyDescent="0.2">
      <c r="A8" s="8">
        <v>1956</v>
      </c>
      <c r="B8" s="8">
        <v>-0.22</v>
      </c>
      <c r="C8" s="8">
        <v>-1.1200000000000001</v>
      </c>
      <c r="D8" s="8">
        <v>-0.05</v>
      </c>
      <c r="E8" s="8">
        <v>-1.06</v>
      </c>
      <c r="F8" s="8">
        <v>2.21</v>
      </c>
      <c r="G8" s="8">
        <v>0.1</v>
      </c>
      <c r="H8" s="8">
        <v>-0.75</v>
      </c>
      <c r="I8" s="8">
        <v>-1.37</v>
      </c>
      <c r="J8" s="8">
        <v>0.24</v>
      </c>
      <c r="K8" s="8">
        <v>0.88</v>
      </c>
      <c r="L8" s="8">
        <v>0.51</v>
      </c>
      <c r="M8" s="8">
        <v>0.1</v>
      </c>
      <c r="N8" s="8">
        <f t="shared" si="0"/>
        <v>-4.4166666666666715E-2</v>
      </c>
      <c r="O8" s="8">
        <f t="shared" si="1"/>
        <v>-0.67333333333333334</v>
      </c>
      <c r="P8" s="8">
        <f t="shared" si="2"/>
        <v>-0.41333333333333339</v>
      </c>
    </row>
    <row r="9" spans="1:16" x14ac:dyDescent="0.2">
      <c r="A9" s="8">
        <v>1957</v>
      </c>
      <c r="B9" s="8">
        <v>1.05</v>
      </c>
      <c r="C9" s="8">
        <v>0.11</v>
      </c>
      <c r="D9" s="8">
        <v>-1.26</v>
      </c>
      <c r="E9" s="8">
        <v>0.49</v>
      </c>
      <c r="F9" s="8">
        <v>-0.79</v>
      </c>
      <c r="G9" s="8">
        <v>-0.72</v>
      </c>
      <c r="H9" s="8">
        <v>-1.19</v>
      </c>
      <c r="I9" s="8">
        <v>-0.55000000000000004</v>
      </c>
      <c r="J9" s="8">
        <v>-1.66</v>
      </c>
      <c r="K9" s="8">
        <v>1.32</v>
      </c>
      <c r="L9" s="8">
        <v>0.73</v>
      </c>
      <c r="M9" s="8">
        <v>0.12</v>
      </c>
      <c r="N9" s="8">
        <f t="shared" si="0"/>
        <v>-0.19583333333333328</v>
      </c>
      <c r="O9" s="8">
        <f t="shared" si="1"/>
        <v>-0.82</v>
      </c>
      <c r="P9" s="8">
        <f t="shared" si="2"/>
        <v>0.42666666666666669</v>
      </c>
    </row>
    <row r="10" spans="1:16" x14ac:dyDescent="0.2">
      <c r="A10" s="8">
        <v>1958</v>
      </c>
      <c r="B10" s="8">
        <v>-0.54</v>
      </c>
      <c r="C10" s="8">
        <v>-1.06</v>
      </c>
      <c r="D10" s="8">
        <v>-1.96</v>
      </c>
      <c r="E10" s="8">
        <v>0.37</v>
      </c>
      <c r="F10" s="8">
        <v>-0.24</v>
      </c>
      <c r="G10" s="8">
        <v>-1.38</v>
      </c>
      <c r="H10" s="8">
        <v>-1.73</v>
      </c>
      <c r="I10" s="8">
        <v>-1.56</v>
      </c>
      <c r="J10" s="8">
        <v>-7.0000000000000007E-2</v>
      </c>
      <c r="K10" s="8">
        <v>0.16</v>
      </c>
      <c r="L10" s="8">
        <v>1.64</v>
      </c>
      <c r="M10" s="8">
        <v>-0.7</v>
      </c>
      <c r="N10" s="8">
        <f t="shared" si="0"/>
        <v>-0.58916666666666673</v>
      </c>
      <c r="O10" s="8">
        <f t="shared" si="1"/>
        <v>-1.5566666666666666</v>
      </c>
      <c r="P10" s="8">
        <f t="shared" si="2"/>
        <v>-0.76666666666666661</v>
      </c>
    </row>
    <row r="11" spans="1:16" x14ac:dyDescent="0.2">
      <c r="A11" s="8">
        <v>1959</v>
      </c>
      <c r="B11" s="8">
        <v>-0.87</v>
      </c>
      <c r="C11" s="8">
        <v>0.68</v>
      </c>
      <c r="D11" s="8">
        <v>-0.15</v>
      </c>
      <c r="E11" s="8">
        <v>0.36</v>
      </c>
      <c r="F11" s="8">
        <v>0.39</v>
      </c>
      <c r="G11" s="8">
        <v>0.4</v>
      </c>
      <c r="H11" s="8">
        <v>0.74</v>
      </c>
      <c r="I11" s="8">
        <v>0.06</v>
      </c>
      <c r="J11" s="8">
        <v>0.88</v>
      </c>
      <c r="K11" s="8">
        <v>0.89</v>
      </c>
      <c r="L11" s="8">
        <v>0.41</v>
      </c>
      <c r="M11" s="8">
        <v>0.44</v>
      </c>
      <c r="N11" s="8">
        <f t="shared" si="0"/>
        <v>0.35250000000000004</v>
      </c>
      <c r="O11" s="8">
        <f t="shared" si="1"/>
        <v>0.40000000000000008</v>
      </c>
      <c r="P11" s="8">
        <f t="shared" si="2"/>
        <v>8.3333333333333356E-2</v>
      </c>
    </row>
    <row r="12" spans="1:16" x14ac:dyDescent="0.2">
      <c r="A12" s="8">
        <v>1960</v>
      </c>
      <c r="B12" s="8">
        <v>-1.29</v>
      </c>
      <c r="C12" s="8">
        <v>-1.89</v>
      </c>
      <c r="D12" s="8">
        <v>-0.5</v>
      </c>
      <c r="E12" s="8">
        <v>1.36</v>
      </c>
      <c r="F12" s="8">
        <v>0.45</v>
      </c>
      <c r="G12" s="8">
        <v>-0.21</v>
      </c>
      <c r="H12" s="8">
        <v>0.35</v>
      </c>
      <c r="I12" s="8">
        <v>-1.4</v>
      </c>
      <c r="J12" s="8">
        <v>0.39</v>
      </c>
      <c r="K12" s="8">
        <v>-1.73</v>
      </c>
      <c r="L12" s="8">
        <v>-0.51</v>
      </c>
      <c r="M12" s="8">
        <v>0.06</v>
      </c>
      <c r="N12" s="8">
        <f t="shared" si="0"/>
        <v>-0.40999999999999992</v>
      </c>
      <c r="O12" s="8">
        <f t="shared" si="1"/>
        <v>-0.42</v>
      </c>
      <c r="P12" s="8">
        <f t="shared" si="2"/>
        <v>-1.04</v>
      </c>
    </row>
    <row r="13" spans="1:16" x14ac:dyDescent="0.2">
      <c r="A13" s="8">
        <v>1961</v>
      </c>
      <c r="B13" s="8">
        <v>0.41</v>
      </c>
      <c r="C13" s="8">
        <v>0.45</v>
      </c>
      <c r="D13" s="8">
        <v>0.55000000000000004</v>
      </c>
      <c r="E13" s="8">
        <v>-1.55</v>
      </c>
      <c r="F13" s="8">
        <v>-0.36</v>
      </c>
      <c r="G13" s="8">
        <v>0.86</v>
      </c>
      <c r="H13" s="8">
        <v>-0.39</v>
      </c>
      <c r="I13" s="8">
        <v>0.9</v>
      </c>
      <c r="J13" s="8">
        <v>1.24</v>
      </c>
      <c r="K13" s="8">
        <v>0.51</v>
      </c>
      <c r="L13" s="8">
        <v>-0.62</v>
      </c>
      <c r="M13" s="8">
        <v>-1.48</v>
      </c>
      <c r="N13" s="8">
        <f t="shared" si="0"/>
        <v>4.3333333333333335E-2</v>
      </c>
      <c r="O13" s="8">
        <f t="shared" si="1"/>
        <v>0.45666666666666672</v>
      </c>
      <c r="P13" s="8">
        <f t="shared" si="2"/>
        <v>-0.20666666666666669</v>
      </c>
    </row>
    <row r="14" spans="1:16" x14ac:dyDescent="0.2">
      <c r="A14" s="8">
        <v>1962</v>
      </c>
      <c r="B14" s="8">
        <v>0.61</v>
      </c>
      <c r="C14" s="8">
        <v>0.55000000000000004</v>
      </c>
      <c r="D14" s="8">
        <v>-2.4700000000000002</v>
      </c>
      <c r="E14" s="8">
        <v>0.99</v>
      </c>
      <c r="F14" s="8">
        <v>-0.1</v>
      </c>
      <c r="G14" s="8">
        <v>0.16</v>
      </c>
      <c r="H14" s="8">
        <v>-2.4700000000000002</v>
      </c>
      <c r="I14" s="8">
        <v>0.14000000000000001</v>
      </c>
      <c r="J14" s="8">
        <v>-0.37</v>
      </c>
      <c r="K14" s="8">
        <v>0.41</v>
      </c>
      <c r="L14" s="8">
        <v>-0.23</v>
      </c>
      <c r="M14" s="8">
        <v>-1.32</v>
      </c>
      <c r="N14" s="8">
        <f t="shared" si="0"/>
        <v>-0.34166666666666673</v>
      </c>
      <c r="O14" s="8">
        <f t="shared" si="1"/>
        <v>-0.72333333333333327</v>
      </c>
      <c r="P14" s="8">
        <f t="shared" si="2"/>
        <v>-5.3333333333333344E-2</v>
      </c>
    </row>
    <row r="15" spans="1:16" x14ac:dyDescent="0.2">
      <c r="A15" s="8">
        <v>1963</v>
      </c>
      <c r="B15" s="8">
        <v>-2.12</v>
      </c>
      <c r="C15" s="8">
        <v>-0.96</v>
      </c>
      <c r="D15" s="8">
        <v>-0.43</v>
      </c>
      <c r="E15" s="8">
        <v>-1.35</v>
      </c>
      <c r="F15" s="8">
        <v>2.16</v>
      </c>
      <c r="G15" s="8">
        <v>-0.43</v>
      </c>
      <c r="H15" s="8">
        <v>-0.77</v>
      </c>
      <c r="I15" s="8">
        <v>-0.64</v>
      </c>
      <c r="J15" s="8">
        <v>1.79</v>
      </c>
      <c r="K15" s="8">
        <v>0.94</v>
      </c>
      <c r="L15" s="8">
        <v>-1.27</v>
      </c>
      <c r="M15" s="8">
        <v>-1.92</v>
      </c>
      <c r="N15" s="8">
        <f t="shared" si="0"/>
        <v>-0.41666666666666669</v>
      </c>
      <c r="O15" s="8">
        <f t="shared" si="1"/>
        <v>-0.61333333333333329</v>
      </c>
      <c r="P15" s="8">
        <f t="shared" si="2"/>
        <v>-1.6666666666666667</v>
      </c>
    </row>
    <row r="16" spans="1:16" x14ac:dyDescent="0.2">
      <c r="A16" s="8">
        <v>1964</v>
      </c>
      <c r="B16" s="8">
        <v>-0.95</v>
      </c>
      <c r="C16" s="8">
        <v>-1.43</v>
      </c>
      <c r="D16" s="8">
        <v>-1.2</v>
      </c>
      <c r="E16" s="8">
        <v>0.36</v>
      </c>
      <c r="F16" s="8">
        <v>0.52</v>
      </c>
      <c r="G16" s="8">
        <v>1.29</v>
      </c>
      <c r="H16" s="8">
        <v>1.9</v>
      </c>
      <c r="I16" s="8">
        <v>-1.77</v>
      </c>
      <c r="J16" s="8">
        <v>0.2</v>
      </c>
      <c r="K16" s="8">
        <v>0.74</v>
      </c>
      <c r="L16" s="8">
        <v>-0.01</v>
      </c>
      <c r="M16" s="8">
        <v>-0.15</v>
      </c>
      <c r="N16" s="8">
        <f t="shared" si="0"/>
        <v>-4.1666666666666692E-2</v>
      </c>
      <c r="O16" s="8">
        <f t="shared" si="1"/>
        <v>0.47333333333333333</v>
      </c>
      <c r="P16" s="8">
        <f t="shared" si="2"/>
        <v>-0.84333333333333327</v>
      </c>
    </row>
    <row r="17" spans="1:16" x14ac:dyDescent="0.2">
      <c r="A17" s="8">
        <v>1965</v>
      </c>
      <c r="B17" s="8">
        <v>-0.12</v>
      </c>
      <c r="C17" s="8">
        <v>-1.55</v>
      </c>
      <c r="D17" s="8">
        <v>-1.51</v>
      </c>
      <c r="E17" s="8">
        <v>0.72</v>
      </c>
      <c r="F17" s="8">
        <v>-0.62</v>
      </c>
      <c r="G17" s="8">
        <v>0.28999999999999998</v>
      </c>
      <c r="H17" s="8">
        <v>0.32</v>
      </c>
      <c r="I17" s="8">
        <v>0.45</v>
      </c>
      <c r="J17" s="8">
        <v>0.37</v>
      </c>
      <c r="K17" s="8">
        <v>0.38</v>
      </c>
      <c r="L17" s="8">
        <v>-1.66</v>
      </c>
      <c r="M17" s="8">
        <v>1.37</v>
      </c>
      <c r="N17" s="8">
        <f t="shared" si="0"/>
        <v>-0.12999999999999998</v>
      </c>
      <c r="O17" s="8">
        <f t="shared" si="1"/>
        <v>0.35333333333333333</v>
      </c>
      <c r="P17" s="8">
        <f t="shared" si="2"/>
        <v>-0.10000000000000002</v>
      </c>
    </row>
    <row r="18" spans="1:16" x14ac:dyDescent="0.2">
      <c r="A18" s="8">
        <v>1966</v>
      </c>
      <c r="B18" s="8">
        <v>-1.74</v>
      </c>
      <c r="C18" s="8">
        <v>-1.39</v>
      </c>
      <c r="D18" s="8">
        <v>0.56000000000000005</v>
      </c>
      <c r="E18" s="8">
        <v>-0.75</v>
      </c>
      <c r="F18" s="8">
        <v>0.22</v>
      </c>
      <c r="G18" s="8">
        <v>1.05</v>
      </c>
      <c r="H18" s="8">
        <v>0.32</v>
      </c>
      <c r="I18" s="8">
        <v>-1.76</v>
      </c>
      <c r="J18" s="8">
        <v>-0.45</v>
      </c>
      <c r="K18" s="8">
        <v>-0.68</v>
      </c>
      <c r="L18" s="8">
        <v>-0.04</v>
      </c>
      <c r="M18" s="8">
        <v>0.72</v>
      </c>
      <c r="N18" s="8">
        <f t="shared" si="0"/>
        <v>-0.32833333333333337</v>
      </c>
      <c r="O18" s="8">
        <f t="shared" si="1"/>
        <v>-0.12999999999999998</v>
      </c>
      <c r="P18" s="8">
        <f t="shared" si="2"/>
        <v>-0.80333333333333334</v>
      </c>
    </row>
    <row r="19" spans="1:16" x14ac:dyDescent="0.2">
      <c r="A19" s="8">
        <v>1967</v>
      </c>
      <c r="B19" s="8">
        <v>-0.89</v>
      </c>
      <c r="C19" s="8">
        <v>0.19</v>
      </c>
      <c r="D19" s="8">
        <v>1.51</v>
      </c>
      <c r="E19" s="8">
        <v>0.18</v>
      </c>
      <c r="F19" s="8">
        <v>-0.99</v>
      </c>
      <c r="G19" s="8">
        <v>1.4</v>
      </c>
      <c r="H19" s="8">
        <v>0.41</v>
      </c>
      <c r="I19" s="8">
        <v>1.44</v>
      </c>
      <c r="J19" s="8">
        <v>0.93</v>
      </c>
      <c r="K19" s="8">
        <v>7.0000000000000007E-2</v>
      </c>
      <c r="L19" s="8">
        <v>0.6</v>
      </c>
      <c r="M19" s="8">
        <v>-0.45</v>
      </c>
      <c r="N19" s="8">
        <f t="shared" si="0"/>
        <v>0.36666666666666664</v>
      </c>
      <c r="O19" s="8">
        <f t="shared" si="1"/>
        <v>1.0833333333333333</v>
      </c>
      <c r="P19" s="8">
        <f t="shared" si="2"/>
        <v>-0.38333333333333336</v>
      </c>
    </row>
    <row r="20" spans="1:16" x14ac:dyDescent="0.2">
      <c r="A20" s="8">
        <v>1968</v>
      </c>
      <c r="B20" s="8">
        <v>0.13</v>
      </c>
      <c r="C20" s="8">
        <v>-1.29</v>
      </c>
      <c r="D20" s="8">
        <v>0.4</v>
      </c>
      <c r="E20" s="8">
        <v>-1.08</v>
      </c>
      <c r="F20" s="8">
        <v>-1.76</v>
      </c>
      <c r="G20" s="8">
        <v>0.33</v>
      </c>
      <c r="H20" s="8">
        <v>-0.8</v>
      </c>
      <c r="I20" s="8">
        <v>-0.66</v>
      </c>
      <c r="J20" s="8">
        <v>-1.92</v>
      </c>
      <c r="K20" s="8">
        <v>-2.2999999999999998</v>
      </c>
      <c r="L20" s="8">
        <v>-0.93</v>
      </c>
      <c r="M20" s="8">
        <v>-1.4</v>
      </c>
      <c r="N20" s="8">
        <f t="shared" si="0"/>
        <v>-0.94</v>
      </c>
      <c r="O20" s="8">
        <f t="shared" si="1"/>
        <v>-0.37666666666666671</v>
      </c>
      <c r="P20" s="8">
        <f t="shared" si="2"/>
        <v>-0.85333333333333339</v>
      </c>
    </row>
    <row r="21" spans="1:16" x14ac:dyDescent="0.2">
      <c r="A21" s="8">
        <v>1969</v>
      </c>
      <c r="B21" s="8">
        <v>-0.83</v>
      </c>
      <c r="C21" s="8">
        <v>-1.55</v>
      </c>
      <c r="D21" s="8">
        <v>-1.56</v>
      </c>
      <c r="E21" s="8">
        <v>1.53</v>
      </c>
      <c r="F21" s="8">
        <v>0.55000000000000004</v>
      </c>
      <c r="G21" s="8">
        <v>0.55000000000000004</v>
      </c>
      <c r="H21" s="8">
        <v>0.56999999999999995</v>
      </c>
      <c r="I21" s="8">
        <v>-1.45</v>
      </c>
      <c r="J21" s="8">
        <v>2.0699999999999998</v>
      </c>
      <c r="K21" s="8">
        <v>0.66</v>
      </c>
      <c r="L21" s="8">
        <v>-0.96</v>
      </c>
      <c r="M21" s="8">
        <v>-0.28000000000000003</v>
      </c>
      <c r="N21" s="8">
        <f t="shared" si="0"/>
        <v>-5.8333333333333341E-2</v>
      </c>
      <c r="O21" s="8">
        <f t="shared" si="1"/>
        <v>-0.10999999999999995</v>
      </c>
      <c r="P21" s="8">
        <f t="shared" si="2"/>
        <v>-0.88666666666666671</v>
      </c>
    </row>
    <row r="22" spans="1:16" x14ac:dyDescent="0.2">
      <c r="A22" s="8">
        <v>1970</v>
      </c>
      <c r="B22" s="8">
        <v>-1.5</v>
      </c>
      <c r="C22" s="8">
        <v>0.64</v>
      </c>
      <c r="D22" s="8">
        <v>-0.96</v>
      </c>
      <c r="E22" s="8">
        <v>-1.3</v>
      </c>
      <c r="F22" s="8">
        <v>1.1399999999999999</v>
      </c>
      <c r="G22" s="8">
        <v>1.55</v>
      </c>
      <c r="H22" s="8">
        <v>0.1</v>
      </c>
      <c r="I22" s="8">
        <v>0.1</v>
      </c>
      <c r="J22" s="8">
        <v>-0.09</v>
      </c>
      <c r="K22" s="8">
        <v>-0.92</v>
      </c>
      <c r="L22" s="8">
        <v>-0.6</v>
      </c>
      <c r="M22" s="8">
        <v>-1.2</v>
      </c>
      <c r="N22" s="8">
        <f t="shared" si="0"/>
        <v>-0.25333333333333335</v>
      </c>
      <c r="O22" s="8">
        <f t="shared" si="1"/>
        <v>0.58333333333333337</v>
      </c>
      <c r="P22" s="8">
        <f t="shared" si="2"/>
        <v>-0.68666666666666665</v>
      </c>
    </row>
    <row r="23" spans="1:16" x14ac:dyDescent="0.2">
      <c r="A23" s="8">
        <v>1971</v>
      </c>
      <c r="B23" s="8">
        <v>-1.1299999999999999</v>
      </c>
      <c r="C23" s="8">
        <v>0.24</v>
      </c>
      <c r="D23" s="8">
        <v>-0.84</v>
      </c>
      <c r="E23" s="8">
        <v>-0.24</v>
      </c>
      <c r="F23" s="8">
        <v>0.5</v>
      </c>
      <c r="G23" s="8">
        <v>-1.57</v>
      </c>
      <c r="H23" s="8">
        <v>0.24</v>
      </c>
      <c r="I23" s="8">
        <v>1.55</v>
      </c>
      <c r="J23" s="8">
        <v>0.39</v>
      </c>
      <c r="K23" s="8">
        <v>0.57999999999999996</v>
      </c>
      <c r="L23" s="8">
        <v>-0.2</v>
      </c>
      <c r="M23" s="8">
        <v>0.6</v>
      </c>
      <c r="N23" s="8">
        <f t="shared" si="0"/>
        <v>1.0000000000000014E-2</v>
      </c>
      <c r="O23" s="8">
        <f t="shared" si="1"/>
        <v>7.333333333333332E-2</v>
      </c>
      <c r="P23" s="8">
        <f t="shared" si="2"/>
        <v>-9.6666666666666637E-2</v>
      </c>
    </row>
    <row r="24" spans="1:16" x14ac:dyDescent="0.2">
      <c r="A24" s="8">
        <v>1972</v>
      </c>
      <c r="B24" s="8">
        <v>0.27</v>
      </c>
      <c r="C24" s="8">
        <v>0.32</v>
      </c>
      <c r="D24" s="8">
        <v>0.72</v>
      </c>
      <c r="E24" s="8">
        <v>-0.22</v>
      </c>
      <c r="F24" s="8">
        <v>0.95</v>
      </c>
      <c r="G24" s="8">
        <v>0.88</v>
      </c>
      <c r="H24" s="8">
        <v>0.18</v>
      </c>
      <c r="I24" s="8">
        <v>1.32</v>
      </c>
      <c r="J24" s="8">
        <v>-0.12</v>
      </c>
      <c r="K24" s="8">
        <v>1.0900000000000001</v>
      </c>
      <c r="L24" s="8">
        <v>0.54</v>
      </c>
      <c r="M24" s="8">
        <v>0.19</v>
      </c>
      <c r="N24" s="8">
        <f t="shared" si="0"/>
        <v>0.51</v>
      </c>
      <c r="O24" s="8">
        <f t="shared" si="1"/>
        <v>0.79333333333333333</v>
      </c>
      <c r="P24" s="8">
        <f t="shared" si="2"/>
        <v>0.26</v>
      </c>
    </row>
    <row r="25" spans="1:16" x14ac:dyDescent="0.2">
      <c r="A25" s="8">
        <v>1973</v>
      </c>
      <c r="B25" s="8">
        <v>0.04</v>
      </c>
      <c r="C25" s="8">
        <v>0.85</v>
      </c>
      <c r="D25" s="8">
        <v>0.3</v>
      </c>
      <c r="E25" s="8">
        <v>-0.54</v>
      </c>
      <c r="F25" s="8">
        <v>-0.44</v>
      </c>
      <c r="G25" s="8">
        <v>0.39</v>
      </c>
      <c r="H25" s="8">
        <v>0.56999999999999995</v>
      </c>
      <c r="I25" s="8">
        <v>-0.06</v>
      </c>
      <c r="J25" s="8">
        <v>-0.3</v>
      </c>
      <c r="K25" s="8">
        <v>-1.24</v>
      </c>
      <c r="L25" s="8">
        <v>-0.93</v>
      </c>
      <c r="M25" s="8">
        <v>0.32</v>
      </c>
      <c r="N25" s="8">
        <f t="shared" si="0"/>
        <v>-8.6666666666666684E-2</v>
      </c>
      <c r="O25" s="8">
        <f t="shared" si="1"/>
        <v>0.3</v>
      </c>
      <c r="P25" s="8">
        <f t="shared" si="2"/>
        <v>0.40333333333333332</v>
      </c>
    </row>
    <row r="26" spans="1:16" x14ac:dyDescent="0.2">
      <c r="A26" s="8">
        <v>1974</v>
      </c>
      <c r="B26" s="8">
        <v>1.34</v>
      </c>
      <c r="C26" s="8">
        <v>-0.14000000000000001</v>
      </c>
      <c r="D26" s="8">
        <v>-0.03</v>
      </c>
      <c r="E26" s="8">
        <v>0.51</v>
      </c>
      <c r="F26" s="8">
        <v>-0.24</v>
      </c>
      <c r="G26" s="8">
        <v>-0.14000000000000001</v>
      </c>
      <c r="H26" s="8">
        <v>-0.76</v>
      </c>
      <c r="I26" s="8">
        <v>-0.64</v>
      </c>
      <c r="J26" s="8">
        <v>0.82</v>
      </c>
      <c r="K26" s="8">
        <v>0.49</v>
      </c>
      <c r="L26" s="8">
        <v>-0.54</v>
      </c>
      <c r="M26" s="8">
        <v>1.5</v>
      </c>
      <c r="N26" s="8">
        <f t="shared" si="0"/>
        <v>0.18083333333333332</v>
      </c>
      <c r="O26" s="8">
        <f t="shared" si="1"/>
        <v>-0.51333333333333331</v>
      </c>
      <c r="P26" s="8">
        <f t="shared" si="2"/>
        <v>0.89999999999999991</v>
      </c>
    </row>
    <row r="27" spans="1:16" x14ac:dyDescent="0.2">
      <c r="A27" s="8">
        <v>1975</v>
      </c>
      <c r="B27" s="8">
        <v>0.57999999999999996</v>
      </c>
      <c r="C27" s="8">
        <v>-0.62</v>
      </c>
      <c r="D27" s="8">
        <v>-0.61</v>
      </c>
      <c r="E27" s="8">
        <v>-1.6</v>
      </c>
      <c r="F27" s="8">
        <v>-0.52</v>
      </c>
      <c r="G27" s="8">
        <v>-0.84</v>
      </c>
      <c r="H27" s="8">
        <v>1.55</v>
      </c>
      <c r="I27" s="8">
        <v>-0.26</v>
      </c>
      <c r="J27" s="8">
        <v>1.56</v>
      </c>
      <c r="K27" s="8">
        <v>-0.54</v>
      </c>
      <c r="L27" s="8">
        <v>0.41</v>
      </c>
      <c r="M27" s="8">
        <v>0</v>
      </c>
      <c r="N27" s="8">
        <f t="shared" si="0"/>
        <v>-7.4166666666666617E-2</v>
      </c>
      <c r="O27" s="8">
        <f t="shared" si="1"/>
        <v>0.15000000000000002</v>
      </c>
      <c r="P27" s="8">
        <f t="shared" si="2"/>
        <v>-1.3333333333333345E-2</v>
      </c>
    </row>
    <row r="28" spans="1:16" x14ac:dyDescent="0.2">
      <c r="A28" s="8">
        <v>1976</v>
      </c>
      <c r="B28" s="8">
        <v>-0.25</v>
      </c>
      <c r="C28" s="8">
        <v>0.93</v>
      </c>
      <c r="D28" s="8">
        <v>0.75</v>
      </c>
      <c r="E28" s="8">
        <v>0.26</v>
      </c>
      <c r="F28" s="8">
        <v>0.96</v>
      </c>
      <c r="G28" s="8">
        <v>0.8</v>
      </c>
      <c r="H28" s="8">
        <v>-0.32</v>
      </c>
      <c r="I28" s="8">
        <v>1.92</v>
      </c>
      <c r="J28" s="8">
        <v>-1.29</v>
      </c>
      <c r="K28" s="8">
        <v>-0.08</v>
      </c>
      <c r="L28" s="8">
        <v>0.17</v>
      </c>
      <c r="M28" s="8">
        <v>-1.6</v>
      </c>
      <c r="N28" s="8">
        <f t="shared" si="0"/>
        <v>0.18750000000000003</v>
      </c>
      <c r="O28" s="8">
        <f t="shared" si="1"/>
        <v>0.79999999999999993</v>
      </c>
      <c r="P28" s="8">
        <f t="shared" si="2"/>
        <v>-0.3066666666666667</v>
      </c>
    </row>
    <row r="29" spans="1:16" x14ac:dyDescent="0.2">
      <c r="A29" s="8">
        <v>1977</v>
      </c>
      <c r="B29" s="8">
        <v>-1.04</v>
      </c>
      <c r="C29" s="8">
        <v>-0.49</v>
      </c>
      <c r="D29" s="8">
        <v>-0.81</v>
      </c>
      <c r="E29" s="8">
        <v>0.65</v>
      </c>
      <c r="F29" s="8">
        <v>-0.86</v>
      </c>
      <c r="G29" s="8">
        <v>-0.56999999999999995</v>
      </c>
      <c r="H29" s="8">
        <v>-0.45</v>
      </c>
      <c r="I29" s="8">
        <v>-0.28000000000000003</v>
      </c>
      <c r="J29" s="8">
        <v>0.37</v>
      </c>
      <c r="K29" s="8">
        <v>0.52</v>
      </c>
      <c r="L29" s="8">
        <v>-7.0000000000000007E-2</v>
      </c>
      <c r="M29" s="8">
        <v>-1</v>
      </c>
      <c r="N29" s="8">
        <f t="shared" si="0"/>
        <v>-0.33583333333333326</v>
      </c>
      <c r="O29" s="8">
        <f t="shared" si="1"/>
        <v>-0.43333333333333335</v>
      </c>
      <c r="P29" s="8">
        <f t="shared" si="2"/>
        <v>-0.84333333333333338</v>
      </c>
    </row>
    <row r="30" spans="1:16" x14ac:dyDescent="0.2">
      <c r="A30" s="8">
        <v>1978</v>
      </c>
      <c r="B30" s="8">
        <v>0.66</v>
      </c>
      <c r="C30" s="8">
        <v>-2.2000000000000002</v>
      </c>
      <c r="D30" s="8">
        <v>0.7</v>
      </c>
      <c r="E30" s="8">
        <v>-1.17</v>
      </c>
      <c r="F30" s="8">
        <v>1.08</v>
      </c>
      <c r="G30" s="8">
        <v>1.38</v>
      </c>
      <c r="H30" s="8">
        <v>-1.1399999999999999</v>
      </c>
      <c r="I30" s="8">
        <v>0.64</v>
      </c>
      <c r="J30" s="8">
        <v>0.46</v>
      </c>
      <c r="K30" s="8">
        <v>1.93</v>
      </c>
      <c r="L30" s="8">
        <v>3.04</v>
      </c>
      <c r="M30" s="8">
        <v>-1.57</v>
      </c>
      <c r="N30" s="8">
        <f t="shared" si="0"/>
        <v>0.31750000000000006</v>
      </c>
      <c r="O30" s="8">
        <f t="shared" si="1"/>
        <v>0.29333333333333333</v>
      </c>
      <c r="P30" s="8">
        <f t="shared" si="2"/>
        <v>-1.0366666666666668</v>
      </c>
    </row>
    <row r="31" spans="1:16" x14ac:dyDescent="0.2">
      <c r="A31" s="8">
        <v>1979</v>
      </c>
      <c r="B31" s="8">
        <v>-1.38</v>
      </c>
      <c r="C31" s="8">
        <v>-0.67</v>
      </c>
      <c r="D31" s="8">
        <v>0.78</v>
      </c>
      <c r="E31" s="8">
        <v>-1.71</v>
      </c>
      <c r="F31" s="8">
        <v>-1.03</v>
      </c>
      <c r="G31" s="8">
        <v>1.6</v>
      </c>
      <c r="H31" s="8">
        <v>0.83</v>
      </c>
      <c r="I31" s="8">
        <v>0.96</v>
      </c>
      <c r="J31" s="8">
        <v>1.01</v>
      </c>
      <c r="K31" s="8">
        <v>-0.3</v>
      </c>
      <c r="L31" s="8">
        <v>0.53</v>
      </c>
      <c r="M31" s="8">
        <v>1</v>
      </c>
      <c r="N31" s="8">
        <f t="shared" si="0"/>
        <v>0.13500000000000004</v>
      </c>
      <c r="O31" s="8">
        <f t="shared" si="1"/>
        <v>1.1300000000000001</v>
      </c>
      <c r="P31" s="8">
        <f t="shared" si="2"/>
        <v>-0.34999999999999992</v>
      </c>
    </row>
    <row r="32" spans="1:16" x14ac:dyDescent="0.2">
      <c r="A32" s="8">
        <v>1980</v>
      </c>
      <c r="B32" s="8">
        <v>-0.75</v>
      </c>
      <c r="C32" s="8">
        <v>0.05</v>
      </c>
      <c r="D32" s="8">
        <v>-0.31</v>
      </c>
      <c r="E32" s="8">
        <v>1.29</v>
      </c>
      <c r="F32" s="8">
        <v>-1.5</v>
      </c>
      <c r="G32" s="8">
        <v>-0.37</v>
      </c>
      <c r="H32" s="8">
        <v>-0.42</v>
      </c>
      <c r="I32" s="8">
        <v>-2.2400000000000002</v>
      </c>
      <c r="J32" s="8">
        <v>0.66</v>
      </c>
      <c r="K32" s="8">
        <v>-1.77</v>
      </c>
      <c r="L32" s="8">
        <v>-0.37</v>
      </c>
      <c r="M32" s="8">
        <v>0.78</v>
      </c>
      <c r="N32" s="8">
        <f t="shared" si="0"/>
        <v>-0.41249999999999992</v>
      </c>
      <c r="O32" s="8">
        <f t="shared" si="1"/>
        <v>-1.01</v>
      </c>
      <c r="P32" s="8">
        <f t="shared" si="2"/>
        <v>2.6666666666666675E-2</v>
      </c>
    </row>
    <row r="33" spans="1:16" x14ac:dyDescent="0.2">
      <c r="A33" s="8">
        <v>1981</v>
      </c>
      <c r="B33" s="8">
        <v>0.37</v>
      </c>
      <c r="C33" s="8">
        <v>0.92</v>
      </c>
      <c r="D33" s="8">
        <v>-1.19</v>
      </c>
      <c r="E33" s="8">
        <v>0.36</v>
      </c>
      <c r="F33" s="8">
        <v>0.2</v>
      </c>
      <c r="G33" s="8">
        <v>-0.45</v>
      </c>
      <c r="H33" s="8">
        <v>0.05</v>
      </c>
      <c r="I33" s="8">
        <v>0.39</v>
      </c>
      <c r="J33" s="8">
        <v>-1.45</v>
      </c>
      <c r="K33" s="8">
        <v>-1.35</v>
      </c>
      <c r="L33" s="8">
        <v>-0.38</v>
      </c>
      <c r="M33" s="8">
        <v>-0.02</v>
      </c>
      <c r="N33" s="8">
        <f t="shared" si="0"/>
        <v>-0.21249999999999999</v>
      </c>
      <c r="O33" s="8">
        <f t="shared" si="1"/>
        <v>-3.3333333333333361E-3</v>
      </c>
      <c r="P33" s="8">
        <f t="shared" si="2"/>
        <v>0.42333333333333334</v>
      </c>
    </row>
    <row r="34" spans="1:16" x14ac:dyDescent="0.2">
      <c r="A34" s="8">
        <v>1982</v>
      </c>
      <c r="B34" s="8">
        <v>-0.89</v>
      </c>
      <c r="C34" s="8">
        <v>1.1499999999999999</v>
      </c>
      <c r="D34" s="8">
        <v>1.1499999999999999</v>
      </c>
      <c r="E34" s="8">
        <v>0.1</v>
      </c>
      <c r="F34" s="8">
        <v>-0.53</v>
      </c>
      <c r="G34" s="8">
        <v>-1.63</v>
      </c>
      <c r="H34" s="8">
        <v>1.1499999999999999</v>
      </c>
      <c r="I34" s="8">
        <v>0.26</v>
      </c>
      <c r="J34" s="8">
        <v>1.76</v>
      </c>
      <c r="K34" s="8">
        <v>-0.74</v>
      </c>
      <c r="L34" s="8">
        <v>1.6</v>
      </c>
      <c r="M34" s="8">
        <v>1.78</v>
      </c>
      <c r="N34" s="8">
        <f t="shared" ref="N34:N64" si="3">AVERAGE(B34:M34)</f>
        <v>0.43</v>
      </c>
      <c r="O34" s="8">
        <f t="shared" ref="O34:O64" si="4">AVERAGE(G34:I34)</f>
        <v>-7.333333333333332E-2</v>
      </c>
      <c r="P34" s="8">
        <f t="shared" ref="P34:P64" si="5">AVERAGE(M34,B34:C34)</f>
        <v>0.68</v>
      </c>
    </row>
    <row r="35" spans="1:16" x14ac:dyDescent="0.2">
      <c r="A35" s="8">
        <v>1983</v>
      </c>
      <c r="B35" s="8">
        <v>1.59</v>
      </c>
      <c r="C35" s="8">
        <v>-0.53</v>
      </c>
      <c r="D35" s="8">
        <v>0.95</v>
      </c>
      <c r="E35" s="8">
        <v>-0.85</v>
      </c>
      <c r="F35" s="8">
        <v>-7.0000000000000007E-2</v>
      </c>
      <c r="G35" s="8">
        <v>0.99</v>
      </c>
      <c r="H35" s="8">
        <v>1.19</v>
      </c>
      <c r="I35" s="8">
        <v>1.61</v>
      </c>
      <c r="J35" s="8">
        <v>-1.1200000000000001</v>
      </c>
      <c r="K35" s="8">
        <v>0.65</v>
      </c>
      <c r="L35" s="8">
        <v>-0.98</v>
      </c>
      <c r="M35" s="8">
        <v>0.28999999999999998</v>
      </c>
      <c r="N35" s="8">
        <f t="shared" si="3"/>
        <v>0.31</v>
      </c>
      <c r="O35" s="8">
        <f t="shared" si="4"/>
        <v>1.2633333333333334</v>
      </c>
      <c r="P35" s="8">
        <f t="shared" si="5"/>
        <v>0.45</v>
      </c>
    </row>
    <row r="36" spans="1:16" x14ac:dyDescent="0.2">
      <c r="A36" s="8">
        <v>1984</v>
      </c>
      <c r="B36" s="8">
        <v>1.66</v>
      </c>
      <c r="C36" s="8">
        <v>0.72</v>
      </c>
      <c r="D36" s="8">
        <v>-0.37</v>
      </c>
      <c r="E36" s="8">
        <v>-0.28000000000000003</v>
      </c>
      <c r="F36" s="8">
        <v>0.54</v>
      </c>
      <c r="G36" s="8">
        <v>-0.42</v>
      </c>
      <c r="H36" s="8">
        <v>-7.0000000000000007E-2</v>
      </c>
      <c r="I36" s="8">
        <v>1.1499999999999999</v>
      </c>
      <c r="J36" s="8">
        <v>0.17</v>
      </c>
      <c r="K36" s="8">
        <v>-7.0000000000000007E-2</v>
      </c>
      <c r="L36" s="8">
        <v>-0.06</v>
      </c>
      <c r="M36" s="8">
        <v>0</v>
      </c>
      <c r="N36" s="8">
        <f t="shared" si="3"/>
        <v>0.24749999999999997</v>
      </c>
      <c r="O36" s="8">
        <f t="shared" si="4"/>
        <v>0.21999999999999997</v>
      </c>
      <c r="P36" s="8">
        <f t="shared" si="5"/>
        <v>0.79333333333333333</v>
      </c>
    </row>
    <row r="37" spans="1:16" x14ac:dyDescent="0.2">
      <c r="A37" s="8">
        <v>1985</v>
      </c>
      <c r="B37" s="8">
        <v>-1.61</v>
      </c>
      <c r="C37" s="8">
        <v>-0.49</v>
      </c>
      <c r="D37" s="8">
        <v>0.2</v>
      </c>
      <c r="E37" s="8">
        <v>0.32</v>
      </c>
      <c r="F37" s="8">
        <v>-0.49</v>
      </c>
      <c r="G37" s="8">
        <v>-0.8</v>
      </c>
      <c r="H37" s="8">
        <v>1.22</v>
      </c>
      <c r="I37" s="8">
        <v>-0.48</v>
      </c>
      <c r="J37" s="8">
        <v>-0.52</v>
      </c>
      <c r="K37" s="8">
        <v>0.9</v>
      </c>
      <c r="L37" s="8">
        <v>-0.67</v>
      </c>
      <c r="M37" s="8">
        <v>0.22</v>
      </c>
      <c r="N37" s="8">
        <f t="shared" si="3"/>
        <v>-0.18333333333333332</v>
      </c>
      <c r="O37" s="8">
        <f t="shared" si="4"/>
        <v>-2.0000000000000018E-2</v>
      </c>
      <c r="P37" s="8">
        <f t="shared" si="5"/>
        <v>-0.62666666666666671</v>
      </c>
    </row>
    <row r="38" spans="1:16" x14ac:dyDescent="0.2">
      <c r="A38" s="8">
        <v>1986</v>
      </c>
      <c r="B38" s="8">
        <v>1.1100000000000001</v>
      </c>
      <c r="C38" s="8">
        <v>-1</v>
      </c>
      <c r="D38" s="8">
        <v>1.71</v>
      </c>
      <c r="E38" s="8">
        <v>-0.59</v>
      </c>
      <c r="F38" s="8">
        <v>0.85</v>
      </c>
      <c r="G38" s="8">
        <v>1.22</v>
      </c>
      <c r="H38" s="8">
        <v>0.12</v>
      </c>
      <c r="I38" s="8">
        <v>-1.0900000000000001</v>
      </c>
      <c r="J38" s="8">
        <v>-1.1200000000000001</v>
      </c>
      <c r="K38" s="8">
        <v>1.55</v>
      </c>
      <c r="L38" s="8">
        <v>2.29</v>
      </c>
      <c r="M38" s="8">
        <v>0.99</v>
      </c>
      <c r="N38" s="8">
        <f t="shared" si="3"/>
        <v>0.5033333333333333</v>
      </c>
      <c r="O38" s="8">
        <f t="shared" si="4"/>
        <v>8.3333333333333259E-2</v>
      </c>
      <c r="P38" s="8">
        <f t="shared" si="5"/>
        <v>0.3666666666666667</v>
      </c>
    </row>
    <row r="39" spans="1:16" x14ac:dyDescent="0.2">
      <c r="A39" s="8">
        <v>1987</v>
      </c>
      <c r="B39" s="8">
        <v>-1.1499999999999999</v>
      </c>
      <c r="C39" s="8">
        <v>-0.73</v>
      </c>
      <c r="D39" s="8">
        <v>0.14000000000000001</v>
      </c>
      <c r="E39" s="8">
        <v>2</v>
      </c>
      <c r="F39" s="8">
        <v>0.98</v>
      </c>
      <c r="G39" s="8">
        <v>-1.82</v>
      </c>
      <c r="H39" s="8">
        <v>0.52</v>
      </c>
      <c r="I39" s="8">
        <v>-0.83</v>
      </c>
      <c r="J39" s="8">
        <v>-1.22</v>
      </c>
      <c r="K39" s="8">
        <v>0.14000000000000001</v>
      </c>
      <c r="L39" s="8">
        <v>0.18</v>
      </c>
      <c r="M39" s="8">
        <v>0.32</v>
      </c>
      <c r="N39" s="8">
        <f t="shared" si="3"/>
        <v>-0.12249999999999998</v>
      </c>
      <c r="O39" s="8">
        <f t="shared" si="4"/>
        <v>-0.71</v>
      </c>
      <c r="P39" s="8">
        <f t="shared" si="5"/>
        <v>-0.51999999999999991</v>
      </c>
    </row>
    <row r="40" spans="1:16" x14ac:dyDescent="0.2">
      <c r="A40" s="8">
        <v>1988</v>
      </c>
      <c r="B40" s="8">
        <v>1.02</v>
      </c>
      <c r="C40" s="8">
        <v>0.76</v>
      </c>
      <c r="D40" s="8">
        <v>-0.17</v>
      </c>
      <c r="E40" s="8">
        <v>-1.17</v>
      </c>
      <c r="F40" s="8">
        <v>0.63</v>
      </c>
      <c r="G40" s="8">
        <v>0.88</v>
      </c>
      <c r="H40" s="8">
        <v>-0.35</v>
      </c>
      <c r="I40" s="8">
        <v>0.04</v>
      </c>
      <c r="J40" s="8">
        <v>-0.99</v>
      </c>
      <c r="K40" s="8">
        <v>-1.08</v>
      </c>
      <c r="L40" s="8">
        <v>-0.34</v>
      </c>
      <c r="M40" s="8">
        <v>0.61</v>
      </c>
      <c r="N40" s="8">
        <f t="shared" si="3"/>
        <v>-1.3333333333333336E-2</v>
      </c>
      <c r="O40" s="8">
        <f t="shared" si="4"/>
        <v>0.19000000000000003</v>
      </c>
      <c r="P40" s="8">
        <f t="shared" si="5"/>
        <v>0.79666666666666652</v>
      </c>
    </row>
    <row r="41" spans="1:16" x14ac:dyDescent="0.2">
      <c r="A41" s="8">
        <v>1989</v>
      </c>
      <c r="B41" s="8">
        <v>1.17</v>
      </c>
      <c r="C41" s="8">
        <v>2</v>
      </c>
      <c r="D41" s="8">
        <v>1.85</v>
      </c>
      <c r="E41" s="8">
        <v>0.28000000000000003</v>
      </c>
      <c r="F41" s="8">
        <v>1.38</v>
      </c>
      <c r="G41" s="8">
        <v>-0.27</v>
      </c>
      <c r="H41" s="8">
        <v>0.97</v>
      </c>
      <c r="I41" s="8">
        <v>0.01</v>
      </c>
      <c r="J41" s="8">
        <v>2.0499999999999998</v>
      </c>
      <c r="K41" s="8">
        <v>-0.03</v>
      </c>
      <c r="L41" s="8">
        <v>0.16</v>
      </c>
      <c r="M41" s="8">
        <v>-1.1499999999999999</v>
      </c>
      <c r="N41" s="8">
        <f t="shared" si="3"/>
        <v>0.70166666666666666</v>
      </c>
      <c r="O41" s="8">
        <f t="shared" si="4"/>
        <v>0.23666666666666666</v>
      </c>
      <c r="P41" s="8">
        <f t="shared" si="5"/>
        <v>0.67333333333333334</v>
      </c>
    </row>
    <row r="42" spans="1:16" x14ac:dyDescent="0.2">
      <c r="A42" s="8">
        <v>1990</v>
      </c>
      <c r="B42" s="8">
        <v>1.04</v>
      </c>
      <c r="C42" s="8">
        <v>1.41</v>
      </c>
      <c r="D42" s="8">
        <v>1.46</v>
      </c>
      <c r="E42" s="8">
        <v>2</v>
      </c>
      <c r="F42" s="8">
        <v>-1.53</v>
      </c>
      <c r="G42" s="8">
        <v>-0.02</v>
      </c>
      <c r="H42" s="8">
        <v>0.53</v>
      </c>
      <c r="I42" s="8">
        <v>0.97</v>
      </c>
      <c r="J42" s="8">
        <v>1.06</v>
      </c>
      <c r="K42" s="8">
        <v>0.23</v>
      </c>
      <c r="L42" s="8">
        <v>-0.24</v>
      </c>
      <c r="M42" s="8">
        <v>0.22</v>
      </c>
      <c r="N42" s="8">
        <f t="shared" si="3"/>
        <v>0.59416666666666662</v>
      </c>
      <c r="O42" s="8">
        <f t="shared" si="4"/>
        <v>0.49333333333333335</v>
      </c>
      <c r="P42" s="8">
        <f t="shared" si="5"/>
        <v>0.89</v>
      </c>
    </row>
    <row r="43" spans="1:16" x14ac:dyDescent="0.2">
      <c r="A43" s="8">
        <v>1991</v>
      </c>
      <c r="B43" s="8">
        <v>0.86</v>
      </c>
      <c r="C43" s="8">
        <v>1.04</v>
      </c>
      <c r="D43" s="8">
        <v>-0.2</v>
      </c>
      <c r="E43" s="8">
        <v>0.28999999999999998</v>
      </c>
      <c r="F43" s="8">
        <v>0.08</v>
      </c>
      <c r="G43" s="8">
        <v>-0.82</v>
      </c>
      <c r="H43" s="8">
        <v>-0.49</v>
      </c>
      <c r="I43" s="8">
        <v>1.23</v>
      </c>
      <c r="J43" s="8">
        <v>0.48</v>
      </c>
      <c r="K43" s="8">
        <v>-0.19</v>
      </c>
      <c r="L43" s="8">
        <v>0.48</v>
      </c>
      <c r="M43" s="8">
        <v>0.46</v>
      </c>
      <c r="N43" s="8">
        <f t="shared" si="3"/>
        <v>0.26833333333333331</v>
      </c>
      <c r="O43" s="8">
        <f t="shared" si="4"/>
        <v>-2.6666666666666689E-2</v>
      </c>
      <c r="P43" s="8">
        <f t="shared" si="5"/>
        <v>0.78666666666666674</v>
      </c>
    </row>
    <row r="44" spans="1:16" x14ac:dyDescent="0.2">
      <c r="A44" s="8">
        <v>1992</v>
      </c>
      <c r="B44" s="8">
        <v>-0.13</v>
      </c>
      <c r="C44" s="8">
        <v>1.07</v>
      </c>
      <c r="D44" s="8">
        <v>0.87</v>
      </c>
      <c r="E44" s="8">
        <v>1.86</v>
      </c>
      <c r="F44" s="8">
        <v>2.63</v>
      </c>
      <c r="G44" s="8">
        <v>0.2</v>
      </c>
      <c r="H44" s="8">
        <v>0.16</v>
      </c>
      <c r="I44" s="8">
        <v>0.85</v>
      </c>
      <c r="J44" s="8">
        <v>-0.44</v>
      </c>
      <c r="K44" s="8">
        <v>-1.76</v>
      </c>
      <c r="L44" s="8">
        <v>1.19</v>
      </c>
      <c r="M44" s="8">
        <v>0.47</v>
      </c>
      <c r="N44" s="8">
        <f t="shared" si="3"/>
        <v>0.58083333333333331</v>
      </c>
      <c r="O44" s="8">
        <f t="shared" si="4"/>
        <v>0.40333333333333332</v>
      </c>
      <c r="P44" s="8">
        <f t="shared" si="5"/>
        <v>0.47000000000000003</v>
      </c>
    </row>
    <row r="45" spans="1:16" x14ac:dyDescent="0.2">
      <c r="A45" s="8">
        <v>1993</v>
      </c>
      <c r="B45" s="8">
        <v>1.6</v>
      </c>
      <c r="C45" s="8">
        <v>0.5</v>
      </c>
      <c r="D45" s="8">
        <v>0.67</v>
      </c>
      <c r="E45" s="8">
        <v>0.97</v>
      </c>
      <c r="F45" s="8">
        <v>-0.78</v>
      </c>
      <c r="G45" s="8">
        <v>-0.59</v>
      </c>
      <c r="H45" s="8">
        <v>-3.18</v>
      </c>
      <c r="I45" s="8">
        <v>0.12</v>
      </c>
      <c r="J45" s="8">
        <v>-0.56999999999999995</v>
      </c>
      <c r="K45" s="8">
        <v>-0.71</v>
      </c>
      <c r="L45" s="8">
        <v>2.56</v>
      </c>
      <c r="M45" s="8">
        <v>1.56</v>
      </c>
      <c r="N45" s="8">
        <f t="shared" si="3"/>
        <v>0.1791666666666667</v>
      </c>
      <c r="O45" s="8">
        <f t="shared" si="4"/>
        <v>-1.2166666666666666</v>
      </c>
      <c r="P45" s="8">
        <f t="shared" si="5"/>
        <v>1.22</v>
      </c>
    </row>
    <row r="46" spans="1:16" x14ac:dyDescent="0.2">
      <c r="A46" s="8">
        <v>1994</v>
      </c>
      <c r="B46" s="8">
        <v>1.04</v>
      </c>
      <c r="C46" s="8">
        <v>0.46</v>
      </c>
      <c r="D46" s="8">
        <v>1.26</v>
      </c>
      <c r="E46" s="8">
        <v>1.1399999999999999</v>
      </c>
      <c r="F46" s="8">
        <v>-0.56999999999999995</v>
      </c>
      <c r="G46" s="8">
        <v>1.52</v>
      </c>
      <c r="H46" s="8">
        <v>1.31</v>
      </c>
      <c r="I46" s="8">
        <v>0.38</v>
      </c>
      <c r="J46" s="8">
        <v>-1.32</v>
      </c>
      <c r="K46" s="8">
        <v>-0.97</v>
      </c>
      <c r="L46" s="8">
        <v>0.64</v>
      </c>
      <c r="M46" s="8">
        <v>2.02</v>
      </c>
      <c r="N46" s="8">
        <f t="shared" si="3"/>
        <v>0.57583333333333331</v>
      </c>
      <c r="O46" s="8">
        <f t="shared" si="4"/>
        <v>1.07</v>
      </c>
      <c r="P46" s="8">
        <f t="shared" si="5"/>
        <v>1.1733333333333333</v>
      </c>
    </row>
    <row r="47" spans="1:16" x14ac:dyDescent="0.2">
      <c r="A47" s="8">
        <v>1995</v>
      </c>
      <c r="B47" s="8">
        <v>0.93</v>
      </c>
      <c r="C47" s="8">
        <v>1.1399999999999999</v>
      </c>
      <c r="D47" s="8">
        <v>1.25</v>
      </c>
      <c r="E47" s="8">
        <v>-0.85</v>
      </c>
      <c r="F47" s="8">
        <v>-1.49</v>
      </c>
      <c r="G47" s="8">
        <v>0.13</v>
      </c>
      <c r="H47" s="8">
        <v>-0.22</v>
      </c>
      <c r="I47" s="8">
        <v>0.69</v>
      </c>
      <c r="J47" s="8">
        <v>0.31</v>
      </c>
      <c r="K47" s="8">
        <v>0.19</v>
      </c>
      <c r="L47" s="8">
        <v>-1.38</v>
      </c>
      <c r="M47" s="8">
        <v>-1.67</v>
      </c>
      <c r="N47" s="8">
        <f t="shared" si="3"/>
        <v>-8.0833333333333313E-2</v>
      </c>
      <c r="O47" s="8">
        <f t="shared" si="4"/>
        <v>0.19999999999999998</v>
      </c>
      <c r="P47" s="8">
        <f t="shared" si="5"/>
        <v>0.13333333333333333</v>
      </c>
    </row>
    <row r="48" spans="1:16" x14ac:dyDescent="0.2">
      <c r="A48" s="8">
        <v>1996</v>
      </c>
      <c r="B48" s="8">
        <v>-0.12</v>
      </c>
      <c r="C48" s="8">
        <v>-7.0000000000000007E-2</v>
      </c>
      <c r="D48" s="8">
        <v>-0.24</v>
      </c>
      <c r="E48" s="8">
        <v>-0.17</v>
      </c>
      <c r="F48" s="8">
        <v>-1.06</v>
      </c>
      <c r="G48" s="8">
        <v>0.56000000000000005</v>
      </c>
      <c r="H48" s="8">
        <v>0.67</v>
      </c>
      <c r="I48" s="8">
        <v>1.02</v>
      </c>
      <c r="J48" s="8">
        <v>-0.86</v>
      </c>
      <c r="K48" s="8">
        <v>-0.33</v>
      </c>
      <c r="L48" s="8">
        <v>-0.56000000000000005</v>
      </c>
      <c r="M48" s="8">
        <v>-1.41</v>
      </c>
      <c r="N48" s="8">
        <f t="shared" si="3"/>
        <v>-0.2141666666666667</v>
      </c>
      <c r="O48" s="8">
        <f t="shared" si="4"/>
        <v>0.75</v>
      </c>
      <c r="P48" s="8">
        <f t="shared" si="5"/>
        <v>-0.53333333333333333</v>
      </c>
    </row>
    <row r="49" spans="1:16" x14ac:dyDescent="0.2">
      <c r="A49" s="8">
        <v>1997</v>
      </c>
      <c r="B49" s="8">
        <v>-0.49</v>
      </c>
      <c r="C49" s="8">
        <v>1.7</v>
      </c>
      <c r="D49" s="8">
        <v>1.46</v>
      </c>
      <c r="E49" s="8">
        <v>-1.02</v>
      </c>
      <c r="F49" s="8">
        <v>-0.28000000000000003</v>
      </c>
      <c r="G49" s="8">
        <v>-1.47</v>
      </c>
      <c r="H49" s="8">
        <v>0.34</v>
      </c>
      <c r="I49" s="8">
        <v>0.83</v>
      </c>
      <c r="J49" s="8">
        <v>0.61</v>
      </c>
      <c r="K49" s="8">
        <v>-1.7</v>
      </c>
      <c r="L49" s="8">
        <v>-0.9</v>
      </c>
      <c r="M49" s="8">
        <v>-0.96</v>
      </c>
      <c r="N49" s="8">
        <f t="shared" si="3"/>
        <v>-0.1566666666666667</v>
      </c>
      <c r="O49" s="8">
        <f t="shared" si="4"/>
        <v>-9.9999999999999978E-2</v>
      </c>
      <c r="P49" s="8">
        <f t="shared" si="5"/>
        <v>8.3333333333333329E-2</v>
      </c>
    </row>
    <row r="50" spans="1:16" x14ac:dyDescent="0.2">
      <c r="A50" s="8">
        <v>1998</v>
      </c>
      <c r="B50" s="8">
        <v>0.39</v>
      </c>
      <c r="C50" s="8">
        <v>-0.11</v>
      </c>
      <c r="D50" s="8">
        <v>0.87</v>
      </c>
      <c r="E50" s="8">
        <v>-0.68</v>
      </c>
      <c r="F50" s="8">
        <v>-1.32</v>
      </c>
      <c r="G50" s="8">
        <v>-2.72</v>
      </c>
      <c r="H50" s="8">
        <v>-0.48</v>
      </c>
      <c r="I50" s="8">
        <v>-0.02</v>
      </c>
      <c r="J50" s="8">
        <v>-2</v>
      </c>
      <c r="K50" s="8">
        <v>-0.28999999999999998</v>
      </c>
      <c r="L50" s="8">
        <v>-0.28000000000000003</v>
      </c>
      <c r="M50" s="8">
        <v>0.87</v>
      </c>
      <c r="N50" s="8">
        <f t="shared" si="3"/>
        <v>-0.48083333333333339</v>
      </c>
      <c r="O50" s="8">
        <f t="shared" si="4"/>
        <v>-1.0733333333333335</v>
      </c>
      <c r="P50" s="8">
        <f t="shared" si="5"/>
        <v>0.3833333333333333</v>
      </c>
    </row>
    <row r="51" spans="1:16" x14ac:dyDescent="0.2">
      <c r="A51" s="8">
        <v>1999</v>
      </c>
      <c r="B51" s="8">
        <v>0.77</v>
      </c>
      <c r="C51" s="8">
        <v>0.28999999999999998</v>
      </c>
      <c r="D51" s="8">
        <v>0.23</v>
      </c>
      <c r="E51" s="8">
        <v>-0.95</v>
      </c>
      <c r="F51" s="8">
        <v>0.92</v>
      </c>
      <c r="G51" s="8">
        <v>1.1200000000000001</v>
      </c>
      <c r="H51" s="8">
        <v>-0.9</v>
      </c>
      <c r="I51" s="8">
        <v>0.39</v>
      </c>
      <c r="J51" s="8">
        <v>0.36</v>
      </c>
      <c r="K51" s="8">
        <v>0.2</v>
      </c>
      <c r="L51" s="8">
        <v>0.65</v>
      </c>
      <c r="M51" s="8">
        <v>1.61</v>
      </c>
      <c r="N51" s="8">
        <f t="shared" si="3"/>
        <v>0.39083333333333337</v>
      </c>
      <c r="O51" s="8">
        <f t="shared" si="4"/>
        <v>0.20333333333333337</v>
      </c>
      <c r="P51" s="8">
        <f t="shared" si="5"/>
        <v>0.89</v>
      </c>
    </row>
    <row r="52" spans="1:16" x14ac:dyDescent="0.2">
      <c r="A52" s="8">
        <v>2000</v>
      </c>
      <c r="B52" s="8">
        <v>0.6</v>
      </c>
      <c r="C52" s="8">
        <v>1.7</v>
      </c>
      <c r="D52" s="8">
        <v>0.77</v>
      </c>
      <c r="E52" s="8">
        <v>-0.03</v>
      </c>
      <c r="F52" s="8">
        <v>1.58</v>
      </c>
      <c r="G52" s="8">
        <v>-0.03</v>
      </c>
      <c r="H52" s="8">
        <v>-1.03</v>
      </c>
      <c r="I52" s="8">
        <v>-0.28999999999999998</v>
      </c>
      <c r="J52" s="8">
        <v>-0.21</v>
      </c>
      <c r="K52" s="8">
        <v>0.92</v>
      </c>
      <c r="L52" s="8">
        <v>-0.92</v>
      </c>
      <c r="M52" s="8">
        <v>-0.57999999999999996</v>
      </c>
      <c r="N52" s="8">
        <f t="shared" si="3"/>
        <v>0.20666666666666664</v>
      </c>
      <c r="O52" s="8">
        <f t="shared" si="4"/>
        <v>-0.45</v>
      </c>
      <c r="P52" s="8">
        <f t="shared" si="5"/>
        <v>0.57333333333333336</v>
      </c>
    </row>
    <row r="53" spans="1:16" x14ac:dyDescent="0.2">
      <c r="A53" s="8">
        <v>2001</v>
      </c>
      <c r="B53" s="8">
        <v>0.25</v>
      </c>
      <c r="C53" s="8">
        <v>0.45</v>
      </c>
      <c r="D53" s="8">
        <v>-1.26</v>
      </c>
      <c r="E53" s="8">
        <v>0</v>
      </c>
      <c r="F53" s="8">
        <v>-0.02</v>
      </c>
      <c r="G53" s="8">
        <v>-0.2</v>
      </c>
      <c r="H53" s="8">
        <v>-0.25</v>
      </c>
      <c r="I53" s="8">
        <v>-7.0000000000000007E-2</v>
      </c>
      <c r="J53" s="8">
        <v>-0.65</v>
      </c>
      <c r="K53" s="8">
        <v>-0.24</v>
      </c>
      <c r="L53" s="8">
        <v>0.63</v>
      </c>
      <c r="M53" s="8">
        <v>-0.83</v>
      </c>
      <c r="N53" s="8">
        <f t="shared" si="3"/>
        <v>-0.1825</v>
      </c>
      <c r="O53" s="8">
        <f t="shared" si="4"/>
        <v>-0.17333333333333334</v>
      </c>
      <c r="P53" s="8">
        <f t="shared" si="5"/>
        <v>-4.3333333333333314E-2</v>
      </c>
    </row>
    <row r="54" spans="1:16" x14ac:dyDescent="0.2">
      <c r="A54" s="8">
        <v>2002</v>
      </c>
      <c r="B54" s="8">
        <v>0.44</v>
      </c>
      <c r="C54" s="8">
        <v>1.1000000000000001</v>
      </c>
      <c r="D54" s="8">
        <v>0.69</v>
      </c>
      <c r="E54" s="8">
        <v>1.18</v>
      </c>
      <c r="F54" s="8">
        <v>-0.22</v>
      </c>
      <c r="G54" s="8">
        <v>0.38</v>
      </c>
      <c r="H54" s="8">
        <v>0.62</v>
      </c>
      <c r="I54" s="8">
        <v>0.38</v>
      </c>
      <c r="J54" s="8">
        <v>-0.7</v>
      </c>
      <c r="K54" s="8">
        <v>-2.2799999999999998</v>
      </c>
      <c r="L54" s="8">
        <v>-0.18</v>
      </c>
      <c r="M54" s="8">
        <v>-0.94</v>
      </c>
      <c r="N54" s="8">
        <f t="shared" si="3"/>
        <v>3.9166666666666627E-2</v>
      </c>
      <c r="O54" s="8">
        <f t="shared" si="4"/>
        <v>0.45999999999999996</v>
      </c>
      <c r="P54" s="8">
        <f t="shared" si="5"/>
        <v>0.20000000000000004</v>
      </c>
    </row>
    <row r="55" spans="1:16" x14ac:dyDescent="0.2">
      <c r="A55" s="8">
        <v>2003</v>
      </c>
      <c r="B55" s="8">
        <v>0.16</v>
      </c>
      <c r="C55" s="8">
        <v>0.62</v>
      </c>
      <c r="D55" s="8">
        <v>0.32</v>
      </c>
      <c r="E55" s="8">
        <v>-0.18</v>
      </c>
      <c r="F55" s="8">
        <v>0.01</v>
      </c>
      <c r="G55" s="8">
        <v>-7.0000000000000007E-2</v>
      </c>
      <c r="H55" s="8">
        <v>0.13</v>
      </c>
      <c r="I55" s="8">
        <v>-7.0000000000000007E-2</v>
      </c>
      <c r="J55" s="8">
        <v>0.01</v>
      </c>
      <c r="K55" s="8">
        <v>-1.26</v>
      </c>
      <c r="L55" s="8">
        <v>0.86</v>
      </c>
      <c r="M55" s="8">
        <v>0.64</v>
      </c>
      <c r="N55" s="8">
        <f t="shared" si="3"/>
        <v>9.7500000000000017E-2</v>
      </c>
      <c r="O55" s="8">
        <f t="shared" si="4"/>
        <v>-3.3333333333333361E-3</v>
      </c>
      <c r="P55" s="8">
        <f t="shared" si="5"/>
        <v>0.47333333333333333</v>
      </c>
    </row>
    <row r="56" spans="1:16" x14ac:dyDescent="0.2">
      <c r="A56" s="8">
        <v>2004</v>
      </c>
      <c r="B56" s="8">
        <v>-0.28999999999999998</v>
      </c>
      <c r="C56" s="8">
        <v>-0.14000000000000001</v>
      </c>
      <c r="D56" s="8">
        <v>1.02</v>
      </c>
      <c r="E56" s="8">
        <v>1.1499999999999999</v>
      </c>
      <c r="F56" s="8">
        <v>0.19</v>
      </c>
      <c r="G56" s="8">
        <v>-0.89</v>
      </c>
      <c r="H56" s="8">
        <v>1.1299999999999999</v>
      </c>
      <c r="I56" s="8">
        <v>-0.48</v>
      </c>
      <c r="J56" s="8">
        <v>0.38</v>
      </c>
      <c r="K56" s="8">
        <v>-1.1000000000000001</v>
      </c>
      <c r="L56" s="8">
        <v>0.73</v>
      </c>
      <c r="M56" s="8">
        <v>1.21</v>
      </c>
      <c r="N56" s="8">
        <f t="shared" si="3"/>
        <v>0.24249999999999997</v>
      </c>
      <c r="O56" s="8">
        <f t="shared" si="4"/>
        <v>-8.0000000000000029E-2</v>
      </c>
      <c r="P56" s="8">
        <f t="shared" si="5"/>
        <v>0.25999999999999995</v>
      </c>
    </row>
    <row r="57" spans="1:16" x14ac:dyDescent="0.2">
      <c r="A57" s="8">
        <v>2005</v>
      </c>
      <c r="B57" s="8">
        <v>1.52</v>
      </c>
      <c r="C57" s="8">
        <v>-0.06</v>
      </c>
      <c r="D57" s="8">
        <v>-1.83</v>
      </c>
      <c r="E57" s="8">
        <v>-0.3</v>
      </c>
      <c r="F57" s="8">
        <v>-1.25</v>
      </c>
      <c r="G57" s="8">
        <v>-0.05</v>
      </c>
      <c r="H57" s="8">
        <v>-0.51</v>
      </c>
      <c r="I57" s="8">
        <v>0.37</v>
      </c>
      <c r="J57" s="8">
        <v>0.63</v>
      </c>
      <c r="K57" s="8">
        <v>-0.98</v>
      </c>
      <c r="L57" s="8">
        <v>-0.31</v>
      </c>
      <c r="M57" s="8">
        <v>-0.44</v>
      </c>
      <c r="N57" s="8">
        <f t="shared" si="3"/>
        <v>-0.26750000000000002</v>
      </c>
      <c r="O57" s="8">
        <f t="shared" si="4"/>
        <v>-6.3333333333333353E-2</v>
      </c>
      <c r="P57" s="8">
        <f t="shared" si="5"/>
        <v>0.34</v>
      </c>
    </row>
    <row r="58" spans="1:16" x14ac:dyDescent="0.2">
      <c r="A58" s="8">
        <v>2006</v>
      </c>
      <c r="B58" s="8">
        <v>1.27</v>
      </c>
      <c r="C58" s="8">
        <v>-0.51</v>
      </c>
      <c r="D58" s="8">
        <v>-1.28</v>
      </c>
      <c r="E58" s="8">
        <v>1.24</v>
      </c>
      <c r="F58" s="8">
        <v>-1.1399999999999999</v>
      </c>
      <c r="G58" s="8">
        <v>0.84</v>
      </c>
      <c r="H58" s="8">
        <v>0.9</v>
      </c>
      <c r="I58" s="8">
        <v>-1.73</v>
      </c>
      <c r="J58" s="8">
        <v>-1.62</v>
      </c>
      <c r="K58" s="8">
        <v>-2.2400000000000002</v>
      </c>
      <c r="L58" s="8">
        <v>0.44</v>
      </c>
      <c r="M58" s="8">
        <v>1.34</v>
      </c>
      <c r="N58" s="8">
        <f t="shared" si="3"/>
        <v>-0.20750000000000002</v>
      </c>
      <c r="O58" s="8">
        <f t="shared" si="4"/>
        <v>3.3333333333333361E-3</v>
      </c>
      <c r="P58" s="8">
        <f t="shared" si="5"/>
        <v>0.70000000000000018</v>
      </c>
    </row>
    <row r="59" spans="1:16" x14ac:dyDescent="0.2">
      <c r="A59" s="8">
        <v>2007</v>
      </c>
      <c r="B59" s="8">
        <v>0.22</v>
      </c>
      <c r="C59" s="8">
        <v>-0.47</v>
      </c>
      <c r="D59" s="8">
        <v>1.44</v>
      </c>
      <c r="E59" s="8">
        <v>0.17</v>
      </c>
      <c r="F59" s="8">
        <v>0.66</v>
      </c>
      <c r="G59" s="8">
        <v>-1.31</v>
      </c>
      <c r="H59" s="8">
        <v>-0.57999999999999996</v>
      </c>
      <c r="I59" s="8">
        <v>-0.14000000000000001</v>
      </c>
      <c r="J59" s="8">
        <v>0.72</v>
      </c>
      <c r="K59" s="8">
        <v>0.45</v>
      </c>
      <c r="L59" s="8">
        <v>0.57999999999999996</v>
      </c>
      <c r="M59" s="8">
        <v>0.34</v>
      </c>
      <c r="N59" s="8">
        <f t="shared" si="3"/>
        <v>0.17333333333333331</v>
      </c>
      <c r="O59" s="8">
        <f t="shared" si="4"/>
        <v>-0.67666666666666675</v>
      </c>
      <c r="P59" s="8">
        <f t="shared" si="5"/>
        <v>3.0000000000000027E-2</v>
      </c>
    </row>
    <row r="60" spans="1:16" x14ac:dyDescent="0.2">
      <c r="A60" s="8">
        <v>2008</v>
      </c>
      <c r="B60" s="8">
        <v>0.89</v>
      </c>
      <c r="C60" s="8">
        <v>0.73</v>
      </c>
      <c r="D60" s="8">
        <v>0.08</v>
      </c>
      <c r="E60" s="8">
        <v>-1.07</v>
      </c>
      <c r="F60" s="8">
        <v>-1.73</v>
      </c>
      <c r="G60" s="8">
        <v>-1.39</v>
      </c>
      <c r="H60" s="8">
        <v>-1.27</v>
      </c>
      <c r="I60" s="8">
        <v>-1.1599999999999999</v>
      </c>
      <c r="J60" s="8">
        <v>1.02</v>
      </c>
      <c r="K60" s="8">
        <v>-0.04</v>
      </c>
      <c r="L60" s="8">
        <v>-0.32</v>
      </c>
      <c r="M60" s="8">
        <v>-0.28000000000000003</v>
      </c>
      <c r="N60" s="8">
        <f t="shared" si="3"/>
        <v>-0.37833333333333335</v>
      </c>
      <c r="O60" s="8">
        <f t="shared" si="4"/>
        <v>-1.2733333333333334</v>
      </c>
      <c r="P60" s="8">
        <f t="shared" si="5"/>
        <v>0.4466666666666666</v>
      </c>
    </row>
    <row r="61" spans="1:16" x14ac:dyDescent="0.2">
      <c r="A61" s="8">
        <v>2009</v>
      </c>
      <c r="B61" s="8">
        <v>-0.01</v>
      </c>
      <c r="C61" s="8">
        <v>0.06</v>
      </c>
      <c r="D61" s="8">
        <v>0.56999999999999995</v>
      </c>
      <c r="E61" s="8">
        <v>-0.2</v>
      </c>
      <c r="F61" s="8">
        <v>1.68</v>
      </c>
      <c r="G61" s="8">
        <v>-1.21</v>
      </c>
      <c r="H61" s="8">
        <v>-2.15</v>
      </c>
      <c r="I61" s="8">
        <v>-0.19</v>
      </c>
      <c r="J61" s="8">
        <v>1.51</v>
      </c>
      <c r="K61" s="8">
        <v>-1.03</v>
      </c>
      <c r="L61" s="8">
        <v>-0.02</v>
      </c>
      <c r="M61" s="8">
        <v>-1.93</v>
      </c>
      <c r="N61" s="8">
        <f t="shared" si="3"/>
        <v>-0.24333333333333332</v>
      </c>
      <c r="O61" s="8">
        <f t="shared" si="4"/>
        <v>-1.1833333333333333</v>
      </c>
      <c r="P61" s="8">
        <f t="shared" si="5"/>
        <v>-0.62666666666666659</v>
      </c>
    </row>
    <row r="62" spans="1:16" x14ac:dyDescent="0.2">
      <c r="A62" s="8">
        <v>2010</v>
      </c>
      <c r="B62" s="8">
        <v>-1.1100000000000001</v>
      </c>
      <c r="C62" s="8">
        <v>-1.98</v>
      </c>
      <c r="D62" s="8">
        <v>-0.88</v>
      </c>
      <c r="E62" s="8">
        <v>-0.72</v>
      </c>
      <c r="F62" s="8">
        <v>-1.49</v>
      </c>
      <c r="G62" s="8">
        <v>-0.82</v>
      </c>
      <c r="H62" s="8">
        <v>-0.42</v>
      </c>
      <c r="I62" s="8">
        <v>-1.22</v>
      </c>
      <c r="J62" s="8">
        <v>-0.79</v>
      </c>
      <c r="K62" s="8">
        <v>-0.93</v>
      </c>
      <c r="L62" s="8">
        <v>-1.62</v>
      </c>
      <c r="M62" s="8">
        <v>-1.85</v>
      </c>
      <c r="N62" s="8">
        <f t="shared" si="3"/>
        <v>-1.1525000000000001</v>
      </c>
      <c r="O62" s="8">
        <f t="shared" si="4"/>
        <v>-0.82</v>
      </c>
      <c r="P62" s="8">
        <f t="shared" si="5"/>
        <v>-1.6466666666666665</v>
      </c>
    </row>
    <row r="63" spans="1:16" x14ac:dyDescent="0.2">
      <c r="A63" s="8">
        <v>2011</v>
      </c>
      <c r="B63" s="8">
        <v>-0.88</v>
      </c>
      <c r="C63" s="8">
        <v>0.7</v>
      </c>
      <c r="D63" s="8">
        <v>0.61</v>
      </c>
      <c r="E63" s="8">
        <v>2.48</v>
      </c>
      <c r="F63" s="8">
        <v>-0.06</v>
      </c>
      <c r="G63" s="8">
        <v>-1.28</v>
      </c>
      <c r="H63" s="8">
        <v>-1.51</v>
      </c>
      <c r="I63" s="8">
        <v>-1.35</v>
      </c>
      <c r="J63" s="8">
        <v>0.54</v>
      </c>
      <c r="K63" s="8">
        <v>0.39</v>
      </c>
      <c r="L63" s="8">
        <v>1.36</v>
      </c>
      <c r="M63" s="8">
        <v>2.52</v>
      </c>
      <c r="N63" s="8">
        <f t="shared" si="3"/>
        <v>0.29333333333333333</v>
      </c>
      <c r="O63" s="8">
        <f t="shared" si="4"/>
        <v>-1.3800000000000001</v>
      </c>
      <c r="P63" s="8">
        <f t="shared" si="5"/>
        <v>0.77999999999999992</v>
      </c>
    </row>
    <row r="64" spans="1:16" x14ac:dyDescent="0.2">
      <c r="A64" s="8">
        <v>2012</v>
      </c>
      <c r="B64" s="8">
        <v>1.17</v>
      </c>
      <c r="C64" s="8">
        <v>0.42</v>
      </c>
      <c r="D64" s="8">
        <v>1.27</v>
      </c>
      <c r="E64" s="8">
        <v>0.47</v>
      </c>
      <c r="F64" s="8">
        <v>-0.91</v>
      </c>
      <c r="G64" s="8">
        <v>-2.5299999999999998</v>
      </c>
      <c r="H64" s="8">
        <v>-1.32</v>
      </c>
      <c r="I64" s="8">
        <v>-0.98</v>
      </c>
      <c r="J64" s="8">
        <v>-0.59</v>
      </c>
      <c r="K64" s="8">
        <v>-2.06</v>
      </c>
      <c r="L64" s="8">
        <v>-0.57999999999999996</v>
      </c>
      <c r="M64" s="8">
        <v>0.17</v>
      </c>
      <c r="N64" s="8">
        <f t="shared" si="3"/>
        <v>-0.45583333333333337</v>
      </c>
      <c r="O64" s="8">
        <f t="shared" si="4"/>
        <v>-1.61</v>
      </c>
      <c r="P64" s="8">
        <f t="shared" si="5"/>
        <v>0.58666666666666656</v>
      </c>
    </row>
    <row r="65" spans="1:4" x14ac:dyDescent="0.2">
      <c r="A65" s="8">
        <v>2013</v>
      </c>
      <c r="B65" s="8">
        <v>0.35</v>
      </c>
      <c r="C65" s="8">
        <v>-0.45</v>
      </c>
      <c r="D65" s="8">
        <v>-1.61</v>
      </c>
    </row>
  </sheetData>
  <pageMargins left="0.75" right="0.75" top="1" bottom="1" header="0.5" footer="0.5"/>
  <pageSetup orientation="portrait" horizontalDpi="4294967292" verticalDpi="429496729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74"/>
  <sheetViews>
    <sheetView topLeftCell="B1" workbookViewId="0">
      <selection activeCell="AE7" sqref="AE7"/>
    </sheetView>
  </sheetViews>
  <sheetFormatPr baseColWidth="10" defaultRowHeight="16" x14ac:dyDescent="0.2"/>
  <cols>
    <col min="1" max="16384" width="10.83203125" style="8"/>
  </cols>
  <sheetData>
    <row r="1" spans="2:21" x14ac:dyDescent="0.2">
      <c r="B1" s="8" t="s">
        <v>694</v>
      </c>
      <c r="C1" s="8" t="s">
        <v>692</v>
      </c>
      <c r="D1" s="8" t="s">
        <v>691</v>
      </c>
      <c r="E1" s="8" t="s">
        <v>690</v>
      </c>
      <c r="F1" s="8" t="s">
        <v>689</v>
      </c>
      <c r="G1" s="8" t="s">
        <v>688</v>
      </c>
      <c r="H1" s="8" t="s">
        <v>687</v>
      </c>
      <c r="I1" s="8" t="s">
        <v>686</v>
      </c>
      <c r="J1" s="8" t="s">
        <v>685</v>
      </c>
      <c r="K1" s="8" t="s">
        <v>684</v>
      </c>
      <c r="L1" s="8" t="s">
        <v>683</v>
      </c>
      <c r="M1" s="8" t="s">
        <v>682</v>
      </c>
      <c r="N1" s="8" t="s">
        <v>681</v>
      </c>
      <c r="O1" s="8" t="s">
        <v>677</v>
      </c>
      <c r="Q1" s="35"/>
      <c r="R1" s="35" t="s">
        <v>671</v>
      </c>
      <c r="S1" s="35" t="s">
        <v>670</v>
      </c>
      <c r="T1" s="35" t="s">
        <v>669</v>
      </c>
      <c r="U1" s="35" t="s">
        <v>668</v>
      </c>
    </row>
    <row r="2" spans="2:21" x14ac:dyDescent="0.2">
      <c r="B2" s="8">
        <v>1948</v>
      </c>
      <c r="C2" s="8">
        <v>0.11700000000000001</v>
      </c>
      <c r="D2" s="8">
        <v>0.11700000000000001</v>
      </c>
      <c r="E2" s="8">
        <v>0.11799999999999999</v>
      </c>
      <c r="F2" s="8">
        <v>0.121</v>
      </c>
      <c r="G2" s="8">
        <v>0.125</v>
      </c>
      <c r="H2" s="8">
        <v>0.128</v>
      </c>
      <c r="I2" s="8">
        <v>0.13200000000000001</v>
      </c>
      <c r="J2" s="8">
        <v>0.13400000000000001</v>
      </c>
      <c r="K2" s="8">
        <v>0.13600000000000001</v>
      </c>
      <c r="L2" s="8">
        <v>0.13700000000000001</v>
      </c>
      <c r="M2" s="8">
        <v>0.13800000000000001</v>
      </c>
      <c r="N2" s="8">
        <v>0.13900000000000001</v>
      </c>
      <c r="O2" s="8">
        <f t="shared" ref="O2:O33" si="0">AVERAGE(C2:N2)</f>
        <v>0.1285</v>
      </c>
      <c r="Q2" s="35"/>
      <c r="R2" s="35"/>
      <c r="S2" s="35"/>
      <c r="T2" s="35"/>
      <c r="U2" s="35"/>
    </row>
    <row r="3" spans="2:21" x14ac:dyDescent="0.2">
      <c r="B3" s="8">
        <v>1949</v>
      </c>
      <c r="C3" s="8">
        <v>0.13900000000000001</v>
      </c>
      <c r="D3" s="8">
        <v>0.13700000000000001</v>
      </c>
      <c r="E3" s="8">
        <v>0.13600000000000001</v>
      </c>
      <c r="F3" s="8">
        <v>0.13200000000000001</v>
      </c>
      <c r="G3" s="8">
        <v>0.13</v>
      </c>
      <c r="H3" s="8">
        <v>0.129</v>
      </c>
      <c r="I3" s="8">
        <v>0.125</v>
      </c>
      <c r="J3" s="8">
        <v>0.122</v>
      </c>
      <c r="K3" s="8">
        <v>0.11899999999999999</v>
      </c>
      <c r="L3" s="8">
        <v>0.115</v>
      </c>
      <c r="M3" s="8">
        <v>0.112</v>
      </c>
      <c r="N3" s="8">
        <v>0.109</v>
      </c>
      <c r="O3" s="8">
        <f t="shared" si="0"/>
        <v>0.12541666666666668</v>
      </c>
      <c r="Q3" s="35">
        <v>2010</v>
      </c>
      <c r="R3" s="35">
        <v>2009</v>
      </c>
      <c r="S3" s="35">
        <v>-195.79089970000001</v>
      </c>
      <c r="T3" s="35">
        <v>-24.58514091</v>
      </c>
      <c r="U3" s="35">
        <v>0.89022758700000004</v>
      </c>
    </row>
    <row r="4" spans="2:21" x14ac:dyDescent="0.2">
      <c r="B4" s="8">
        <v>1950</v>
      </c>
      <c r="C4" s="8">
        <v>0.107</v>
      </c>
      <c r="D4" s="8">
        <v>0.106</v>
      </c>
      <c r="E4" s="8">
        <v>0.10299999999999999</v>
      </c>
      <c r="F4" s="8">
        <v>0.10100000000000001</v>
      </c>
      <c r="G4" s="8">
        <v>9.9000000000000005E-2</v>
      </c>
      <c r="H4" s="8">
        <v>9.8000000000000004E-2</v>
      </c>
      <c r="I4" s="8">
        <v>9.9000000000000005E-2</v>
      </c>
      <c r="J4" s="8">
        <v>0.1</v>
      </c>
      <c r="K4" s="8">
        <v>0.1</v>
      </c>
      <c r="L4" s="8">
        <v>0.10199999999999999</v>
      </c>
      <c r="M4" s="8">
        <v>0.104</v>
      </c>
      <c r="N4" s="8">
        <v>0.105</v>
      </c>
      <c r="O4" s="8">
        <f t="shared" si="0"/>
        <v>0.10199999999999999</v>
      </c>
      <c r="Q4" s="35">
        <v>2009</v>
      </c>
      <c r="R4" s="35">
        <v>2008</v>
      </c>
      <c r="S4" s="35">
        <v>-195.46986949999999</v>
      </c>
      <c r="T4" s="35">
        <v>-22.89307543</v>
      </c>
      <c r="U4" s="35">
        <v>-12.32526607</v>
      </c>
    </row>
    <row r="5" spans="2:21" x14ac:dyDescent="0.2">
      <c r="B5" s="8">
        <v>1951</v>
      </c>
      <c r="C5" s="8">
        <v>0.105</v>
      </c>
      <c r="D5" s="8">
        <v>0.104</v>
      </c>
      <c r="E5" s="8">
        <v>0.10299999999999999</v>
      </c>
      <c r="F5" s="8">
        <v>0.10199999999999999</v>
      </c>
      <c r="G5" s="8">
        <v>0.10100000000000001</v>
      </c>
      <c r="H5" s="8">
        <v>9.8000000000000004E-2</v>
      </c>
      <c r="I5" s="8">
        <v>9.8000000000000004E-2</v>
      </c>
      <c r="J5" s="8">
        <v>9.9000000000000005E-2</v>
      </c>
      <c r="K5" s="8">
        <v>0.1</v>
      </c>
      <c r="L5" s="8">
        <v>0.1</v>
      </c>
      <c r="M5" s="8">
        <v>9.9000000000000005E-2</v>
      </c>
      <c r="N5" s="8">
        <v>0.1</v>
      </c>
      <c r="O5" s="8">
        <f t="shared" si="0"/>
        <v>0.10075000000000001</v>
      </c>
      <c r="Q5" s="35">
        <v>2008</v>
      </c>
      <c r="R5" s="35">
        <v>2007</v>
      </c>
      <c r="S5" s="35">
        <v>-187.8124603</v>
      </c>
      <c r="T5" s="35">
        <v>-23.489674000000001</v>
      </c>
      <c r="U5" s="35">
        <v>0.10493175</v>
      </c>
    </row>
    <row r="6" spans="2:21" x14ac:dyDescent="0.2">
      <c r="B6" s="8">
        <v>1952</v>
      </c>
      <c r="C6" s="8">
        <v>9.9000000000000005E-2</v>
      </c>
      <c r="D6" s="8">
        <v>0.1</v>
      </c>
      <c r="E6" s="8">
        <v>0.10100000000000001</v>
      </c>
      <c r="F6" s="8">
        <v>0.10100000000000001</v>
      </c>
      <c r="G6" s="8">
        <v>0.10100000000000001</v>
      </c>
      <c r="H6" s="8">
        <v>0.10199999999999999</v>
      </c>
      <c r="I6" s="8">
        <v>0.104</v>
      </c>
      <c r="J6" s="8">
        <v>0.107</v>
      </c>
      <c r="K6" s="8">
        <v>0.109</v>
      </c>
      <c r="L6" s="8">
        <v>0.111</v>
      </c>
      <c r="M6" s="8">
        <v>0.112</v>
      </c>
      <c r="N6" s="8">
        <v>0.113</v>
      </c>
      <c r="O6" s="8">
        <f t="shared" si="0"/>
        <v>0.105</v>
      </c>
      <c r="Q6" s="35">
        <v>2007</v>
      </c>
      <c r="R6" s="35">
        <v>2006</v>
      </c>
      <c r="S6" s="35">
        <v>-198.81303059999999</v>
      </c>
      <c r="T6" s="35">
        <v>-25.336274150000001</v>
      </c>
      <c r="U6" s="35">
        <v>3.8771626000000001</v>
      </c>
    </row>
    <row r="7" spans="2:21" x14ac:dyDescent="0.2">
      <c r="B7" s="8">
        <v>1953</v>
      </c>
      <c r="C7" s="8">
        <v>0.113</v>
      </c>
      <c r="D7" s="8">
        <v>0.115</v>
      </c>
      <c r="E7" s="8">
        <v>0.11799999999999999</v>
      </c>
      <c r="F7" s="8">
        <v>0.12</v>
      </c>
      <c r="G7" s="8">
        <v>0.122</v>
      </c>
      <c r="H7" s="8">
        <v>0.124</v>
      </c>
      <c r="I7" s="8">
        <v>0.125</v>
      </c>
      <c r="J7" s="8">
        <v>0.127</v>
      </c>
      <c r="K7" s="8">
        <v>0.129</v>
      </c>
      <c r="L7" s="8">
        <v>0.13100000000000001</v>
      </c>
      <c r="M7" s="8">
        <v>0.13200000000000001</v>
      </c>
      <c r="N7" s="8">
        <v>0.13300000000000001</v>
      </c>
      <c r="O7" s="8">
        <f t="shared" si="0"/>
        <v>0.12408333333333332</v>
      </c>
      <c r="Q7" s="35">
        <v>2006</v>
      </c>
      <c r="R7" s="35">
        <v>2005</v>
      </c>
      <c r="S7" s="35">
        <v>-207.24778929999999</v>
      </c>
      <c r="T7" s="35">
        <v>-26.28081165</v>
      </c>
      <c r="U7" s="35">
        <v>2.9987039000000002</v>
      </c>
    </row>
    <row r="8" spans="2:21" x14ac:dyDescent="0.2">
      <c r="B8" s="8">
        <v>1954</v>
      </c>
      <c r="C8" s="8">
        <v>0.13300000000000001</v>
      </c>
      <c r="D8" s="8">
        <v>0.13300000000000001</v>
      </c>
      <c r="E8" s="8">
        <v>0.13100000000000001</v>
      </c>
      <c r="F8" s="8">
        <v>0.13100000000000001</v>
      </c>
      <c r="G8" s="8">
        <v>0.13</v>
      </c>
      <c r="H8" s="8">
        <v>0.13</v>
      </c>
      <c r="I8" s="8">
        <v>0.13</v>
      </c>
      <c r="J8" s="8">
        <v>0.129</v>
      </c>
      <c r="K8" s="8">
        <v>0.129</v>
      </c>
      <c r="L8" s="8">
        <v>0.13</v>
      </c>
      <c r="M8" s="8">
        <v>0.129</v>
      </c>
      <c r="N8" s="8">
        <v>0.129</v>
      </c>
      <c r="O8" s="8">
        <f t="shared" si="0"/>
        <v>0.13033333333333333</v>
      </c>
      <c r="Q8" s="35">
        <v>2005</v>
      </c>
      <c r="R8" s="35">
        <v>2004</v>
      </c>
      <c r="S8" s="35">
        <v>-206.0898511</v>
      </c>
      <c r="T8" s="35">
        <v>-26.759164269999999</v>
      </c>
      <c r="U8" s="35">
        <v>7.983463091</v>
      </c>
    </row>
    <row r="9" spans="2:21" x14ac:dyDescent="0.2">
      <c r="B9" s="8">
        <v>1955</v>
      </c>
      <c r="C9" s="8">
        <v>0.13</v>
      </c>
      <c r="D9" s="8">
        <v>0.13100000000000001</v>
      </c>
      <c r="E9" s="8">
        <v>0.13200000000000001</v>
      </c>
      <c r="F9" s="8">
        <v>0.13300000000000001</v>
      </c>
      <c r="G9" s="8">
        <v>0.13700000000000001</v>
      </c>
      <c r="H9" s="8">
        <v>0.14000000000000001</v>
      </c>
      <c r="I9" s="8">
        <v>0.14299999999999999</v>
      </c>
      <c r="J9" s="8">
        <v>0.14599999999999999</v>
      </c>
      <c r="K9" s="8">
        <v>0.14799999999999999</v>
      </c>
      <c r="L9" s="8">
        <v>0.15</v>
      </c>
      <c r="M9" s="8">
        <v>0.153</v>
      </c>
      <c r="N9" s="8">
        <v>0.153</v>
      </c>
      <c r="O9" s="8">
        <f t="shared" si="0"/>
        <v>0.14133333333333334</v>
      </c>
      <c r="Q9" s="35">
        <v>2004</v>
      </c>
      <c r="R9" s="35">
        <v>2003</v>
      </c>
      <c r="S9" s="35">
        <v>-208.2902723</v>
      </c>
      <c r="T9" s="35">
        <v>-26.6937122</v>
      </c>
      <c r="U9" s="35">
        <v>5.2594253000000002</v>
      </c>
    </row>
    <row r="10" spans="2:21" x14ac:dyDescent="0.2">
      <c r="B10" s="8">
        <v>1956</v>
      </c>
      <c r="C10" s="8">
        <v>0.153</v>
      </c>
      <c r="D10" s="8">
        <v>0.153</v>
      </c>
      <c r="E10" s="8">
        <v>0.154</v>
      </c>
      <c r="F10" s="8">
        <v>0.156</v>
      </c>
      <c r="G10" s="8">
        <v>0.156</v>
      </c>
      <c r="H10" s="8">
        <v>0.155</v>
      </c>
      <c r="I10" s="8">
        <v>0.152</v>
      </c>
      <c r="J10" s="8">
        <v>0.14899999999999999</v>
      </c>
      <c r="K10" s="8">
        <v>0.14699999999999999</v>
      </c>
      <c r="L10" s="8">
        <v>0.14499999999999999</v>
      </c>
      <c r="M10" s="8">
        <v>0.14299999999999999</v>
      </c>
      <c r="N10" s="8">
        <v>0.14399999999999999</v>
      </c>
      <c r="O10" s="8">
        <f t="shared" si="0"/>
        <v>0.15058333333333332</v>
      </c>
      <c r="Q10" s="35">
        <v>2003</v>
      </c>
      <c r="R10" s="35">
        <v>2002</v>
      </c>
      <c r="S10" s="35">
        <v>-212.4982857</v>
      </c>
      <c r="T10" s="35">
        <v>-26.706193290000002</v>
      </c>
      <c r="U10" s="35">
        <v>1.1512605709999999</v>
      </c>
    </row>
    <row r="11" spans="2:21" x14ac:dyDescent="0.2">
      <c r="B11" s="8">
        <v>1957</v>
      </c>
      <c r="C11" s="8">
        <v>0.14399999999999999</v>
      </c>
      <c r="D11" s="8">
        <v>0.14299999999999999</v>
      </c>
      <c r="E11" s="8">
        <v>0.14299999999999999</v>
      </c>
      <c r="F11" s="8">
        <v>0.14199999999999999</v>
      </c>
      <c r="G11" s="8">
        <v>0.14099999999999999</v>
      </c>
      <c r="H11" s="8">
        <v>0.13900000000000001</v>
      </c>
      <c r="I11" s="8">
        <v>0.13500000000000001</v>
      </c>
      <c r="J11" s="8">
        <v>0.13200000000000001</v>
      </c>
      <c r="K11" s="8">
        <v>0.128</v>
      </c>
      <c r="L11" s="8">
        <v>0.126</v>
      </c>
      <c r="M11" s="8">
        <v>0.124</v>
      </c>
      <c r="N11" s="8">
        <v>0.123</v>
      </c>
      <c r="O11" s="8">
        <f t="shared" si="0"/>
        <v>0.13499999999999998</v>
      </c>
      <c r="Q11" s="35">
        <v>2002</v>
      </c>
      <c r="R11" s="35">
        <v>2001</v>
      </c>
      <c r="S11" s="35">
        <v>-208.77437280000001</v>
      </c>
      <c r="T11" s="35">
        <v>-26.235047890000001</v>
      </c>
      <c r="U11" s="35">
        <v>1.106010333</v>
      </c>
    </row>
    <row r="12" spans="2:21" x14ac:dyDescent="0.2">
      <c r="B12" s="8">
        <v>1958</v>
      </c>
      <c r="C12" s="8">
        <v>0.122</v>
      </c>
      <c r="D12" s="8">
        <v>0.121</v>
      </c>
      <c r="E12" s="8">
        <v>0.12</v>
      </c>
      <c r="F12" s="8">
        <v>0.12</v>
      </c>
      <c r="G12" s="8">
        <v>0.11700000000000001</v>
      </c>
      <c r="H12" s="8">
        <v>0.113</v>
      </c>
      <c r="I12" s="8">
        <v>0.111</v>
      </c>
      <c r="J12" s="8">
        <v>0.107</v>
      </c>
      <c r="K12" s="8">
        <v>0.104</v>
      </c>
      <c r="L12" s="8">
        <v>0.10100000000000001</v>
      </c>
      <c r="M12" s="8">
        <v>9.9000000000000005E-2</v>
      </c>
      <c r="N12" s="8">
        <v>9.7000000000000003E-2</v>
      </c>
      <c r="O12" s="8">
        <f t="shared" si="0"/>
        <v>0.11099999999999999</v>
      </c>
      <c r="Q12" s="35">
        <v>2001</v>
      </c>
      <c r="R12" s="35">
        <v>2000</v>
      </c>
      <c r="S12" s="35">
        <v>-206.2437899</v>
      </c>
      <c r="T12" s="35">
        <v>-25.99612114</v>
      </c>
      <c r="U12" s="35">
        <v>1.7251792859999999</v>
      </c>
    </row>
    <row r="13" spans="2:21" x14ac:dyDescent="0.2">
      <c r="B13" s="8">
        <v>1959</v>
      </c>
      <c r="C13" s="8">
        <v>9.4E-2</v>
      </c>
      <c r="D13" s="8">
        <v>9.1999999999999998E-2</v>
      </c>
      <c r="E13" s="8">
        <v>9.1999999999999998E-2</v>
      </c>
      <c r="F13" s="8">
        <v>0.09</v>
      </c>
      <c r="G13" s="8">
        <v>0.09</v>
      </c>
      <c r="H13" s="8">
        <v>0.09</v>
      </c>
      <c r="I13" s="8">
        <v>8.7999999999999995E-2</v>
      </c>
      <c r="J13" s="8">
        <v>8.5999999999999993E-2</v>
      </c>
      <c r="K13" s="8">
        <v>8.4000000000000005E-2</v>
      </c>
      <c r="L13" s="8">
        <v>8.2000000000000003E-2</v>
      </c>
      <c r="M13" s="8">
        <v>8.1000000000000003E-2</v>
      </c>
      <c r="N13" s="8">
        <v>0.08</v>
      </c>
      <c r="O13" s="8">
        <f t="shared" si="0"/>
        <v>8.7416666666666643E-2</v>
      </c>
      <c r="Q13" s="35">
        <v>2000</v>
      </c>
      <c r="R13" s="35">
        <v>1999</v>
      </c>
      <c r="S13" s="35"/>
      <c r="T13" s="35"/>
      <c r="U13" s="35"/>
    </row>
    <row r="14" spans="2:21" x14ac:dyDescent="0.2">
      <c r="B14" s="8">
        <v>1960</v>
      </c>
      <c r="C14" s="8">
        <v>7.9000000000000001E-2</v>
      </c>
      <c r="D14" s="8">
        <v>7.6999999999999999E-2</v>
      </c>
      <c r="E14" s="8">
        <v>7.5999999999999998E-2</v>
      </c>
      <c r="F14" s="8">
        <v>7.4999999999999997E-2</v>
      </c>
      <c r="G14" s="8">
        <v>7.2999999999999995E-2</v>
      </c>
      <c r="H14" s="8">
        <v>7.0999999999999994E-2</v>
      </c>
      <c r="I14" s="8">
        <v>6.8000000000000005E-2</v>
      </c>
      <c r="J14" s="8">
        <v>6.4000000000000001E-2</v>
      </c>
      <c r="K14" s="8">
        <v>0.06</v>
      </c>
      <c r="L14" s="8">
        <v>5.7000000000000002E-2</v>
      </c>
      <c r="M14" s="8">
        <v>5.1999999999999998E-2</v>
      </c>
      <c r="N14" s="8">
        <v>4.8000000000000001E-2</v>
      </c>
      <c r="O14" s="8">
        <f t="shared" si="0"/>
        <v>6.666666666666668E-2</v>
      </c>
      <c r="Q14" s="35">
        <v>1999</v>
      </c>
      <c r="R14" s="35">
        <v>1998</v>
      </c>
      <c r="S14" s="35">
        <v>-204.929755</v>
      </c>
      <c r="T14" s="35">
        <v>-25.982144330000001</v>
      </c>
      <c r="U14" s="35">
        <v>2.927399667</v>
      </c>
    </row>
    <row r="15" spans="2:21" x14ac:dyDescent="0.2">
      <c r="B15" s="8">
        <v>1961</v>
      </c>
      <c r="C15" s="8">
        <v>4.4999999999999998E-2</v>
      </c>
      <c r="D15" s="8">
        <v>4.3999999999999997E-2</v>
      </c>
      <c r="E15" s="8">
        <v>4.2999999999999997E-2</v>
      </c>
      <c r="F15" s="8">
        <v>4.2999999999999997E-2</v>
      </c>
      <c r="G15" s="8">
        <v>4.2999999999999997E-2</v>
      </c>
      <c r="H15" s="8">
        <v>4.2999999999999997E-2</v>
      </c>
      <c r="I15" s="8">
        <v>4.3999999999999997E-2</v>
      </c>
      <c r="J15" s="8">
        <v>4.4999999999999998E-2</v>
      </c>
      <c r="K15" s="8">
        <v>4.5999999999999999E-2</v>
      </c>
      <c r="L15" s="8">
        <v>4.7E-2</v>
      </c>
      <c r="M15" s="8">
        <v>4.7E-2</v>
      </c>
      <c r="N15" s="8">
        <v>4.8000000000000001E-2</v>
      </c>
      <c r="O15" s="8">
        <f t="shared" si="0"/>
        <v>4.4833333333333329E-2</v>
      </c>
      <c r="Q15" s="35">
        <v>1998</v>
      </c>
      <c r="R15" s="35">
        <v>1997</v>
      </c>
      <c r="S15" s="35">
        <v>-217.40762090000001</v>
      </c>
      <c r="T15" s="35">
        <v>-26.963734200000001</v>
      </c>
      <c r="U15" s="35">
        <v>-1.6977473000000001</v>
      </c>
    </row>
    <row r="16" spans="2:21" x14ac:dyDescent="0.2">
      <c r="B16" s="8">
        <v>1962</v>
      </c>
      <c r="C16" s="8">
        <v>4.9000000000000002E-2</v>
      </c>
      <c r="D16" s="8">
        <v>0.05</v>
      </c>
      <c r="E16" s="8">
        <v>5.0999999999999997E-2</v>
      </c>
      <c r="F16" s="8">
        <v>5.0999999999999997E-2</v>
      </c>
      <c r="G16" s="8">
        <v>0.05</v>
      </c>
      <c r="H16" s="8">
        <v>4.9000000000000002E-2</v>
      </c>
      <c r="I16" s="8">
        <v>4.7E-2</v>
      </c>
      <c r="J16" s="8">
        <v>4.4999999999999998E-2</v>
      </c>
      <c r="K16" s="8">
        <v>4.2999999999999997E-2</v>
      </c>
      <c r="L16" s="8">
        <v>0.04</v>
      </c>
      <c r="M16" s="8">
        <v>3.6999999999999998E-2</v>
      </c>
      <c r="N16" s="8">
        <v>3.5000000000000003E-2</v>
      </c>
      <c r="O16" s="8">
        <f t="shared" si="0"/>
        <v>4.558333333333333E-2</v>
      </c>
      <c r="Q16" s="35">
        <v>1997</v>
      </c>
      <c r="R16" s="35">
        <v>1996</v>
      </c>
      <c r="S16" s="35">
        <v>-202.44359940000001</v>
      </c>
      <c r="T16" s="35">
        <v>-25.595126100000002</v>
      </c>
      <c r="U16" s="35">
        <v>2.3174093999999998</v>
      </c>
    </row>
    <row r="17" spans="2:21" x14ac:dyDescent="0.2">
      <c r="B17" s="8">
        <v>1963</v>
      </c>
      <c r="C17" s="8">
        <v>3.2000000000000001E-2</v>
      </c>
      <c r="D17" s="8">
        <v>0.03</v>
      </c>
      <c r="E17" s="8">
        <v>2.7E-2</v>
      </c>
      <c r="F17" s="8">
        <v>2.3E-2</v>
      </c>
      <c r="G17" s="8">
        <v>1.9E-2</v>
      </c>
      <c r="H17" s="8">
        <v>1.4999999999999999E-2</v>
      </c>
      <c r="I17" s="8">
        <v>1.0999999999999999E-2</v>
      </c>
      <c r="J17" s="8">
        <v>8.0000000000000002E-3</v>
      </c>
      <c r="K17" s="8">
        <v>6.0000000000000001E-3</v>
      </c>
      <c r="L17" s="8">
        <v>3.0000000000000001E-3</v>
      </c>
      <c r="M17" s="8">
        <v>1E-3</v>
      </c>
      <c r="N17" s="8">
        <v>-2E-3</v>
      </c>
      <c r="O17" s="8">
        <f t="shared" si="0"/>
        <v>1.4416666666666666E-2</v>
      </c>
      <c r="Q17" s="35">
        <v>1996</v>
      </c>
      <c r="R17" s="35">
        <v>1995</v>
      </c>
      <c r="S17" s="35">
        <v>-197.51213250000001</v>
      </c>
      <c r="T17" s="35">
        <v>-24.459931999999998</v>
      </c>
      <c r="U17" s="35">
        <v>-1.8326765</v>
      </c>
    </row>
    <row r="18" spans="2:21" x14ac:dyDescent="0.2">
      <c r="B18" s="8">
        <v>1964</v>
      </c>
      <c r="C18" s="8">
        <v>-4.0000000000000001E-3</v>
      </c>
      <c r="D18" s="8">
        <v>-4.0000000000000001E-3</v>
      </c>
      <c r="E18" s="8">
        <v>-3.0000000000000001E-3</v>
      </c>
      <c r="F18" s="8">
        <v>-2E-3</v>
      </c>
      <c r="G18" s="8">
        <v>-2E-3</v>
      </c>
      <c r="H18" s="8">
        <v>-1E-3</v>
      </c>
      <c r="I18" s="8">
        <v>0</v>
      </c>
      <c r="J18" s="8">
        <v>-1E-3</v>
      </c>
      <c r="K18" s="8">
        <v>-2E-3</v>
      </c>
      <c r="L18" s="8">
        <v>-4.0000000000000001E-3</v>
      </c>
      <c r="M18" s="8">
        <v>-6.0000000000000001E-3</v>
      </c>
      <c r="N18" s="8">
        <v>-7.0000000000000001E-3</v>
      </c>
      <c r="O18" s="8">
        <f t="shared" si="0"/>
        <v>-3.0000000000000005E-3</v>
      </c>
      <c r="Q18" s="35">
        <v>1995</v>
      </c>
      <c r="R18" s="35">
        <v>1994</v>
      </c>
      <c r="S18" s="35">
        <v>-214.7139305</v>
      </c>
      <c r="T18" s="35">
        <v>-26.9054094</v>
      </c>
      <c r="U18" s="35">
        <v>0.5293447</v>
      </c>
    </row>
    <row r="19" spans="2:21" x14ac:dyDescent="0.2">
      <c r="B19" s="8">
        <v>1965</v>
      </c>
      <c r="C19" s="8">
        <v>-8.0000000000000002E-3</v>
      </c>
      <c r="D19" s="8">
        <v>-0.01</v>
      </c>
      <c r="E19" s="8">
        <v>-1.0999999999999999E-2</v>
      </c>
      <c r="F19" s="8">
        <v>-1.2E-2</v>
      </c>
      <c r="G19" s="8">
        <v>-1.2999999999999999E-2</v>
      </c>
      <c r="H19" s="8">
        <v>-1.7000000000000001E-2</v>
      </c>
      <c r="I19" s="8">
        <v>-2.1000000000000001E-2</v>
      </c>
      <c r="J19" s="8">
        <v>-2.5000000000000001E-2</v>
      </c>
      <c r="K19" s="8">
        <v>-2.9000000000000001E-2</v>
      </c>
      <c r="L19" s="8">
        <v>-3.2000000000000001E-2</v>
      </c>
      <c r="M19" s="8">
        <v>-3.5999999999999997E-2</v>
      </c>
      <c r="N19" s="8">
        <v>-0.04</v>
      </c>
      <c r="O19" s="8">
        <f t="shared" si="0"/>
        <v>-2.1166666666666667E-2</v>
      </c>
      <c r="Q19" s="35">
        <v>1994</v>
      </c>
      <c r="R19" s="35">
        <v>1993</v>
      </c>
      <c r="S19" s="35">
        <v>-209.7959941</v>
      </c>
      <c r="T19" s="35">
        <v>-26.431811639999999</v>
      </c>
      <c r="U19" s="35">
        <v>1.6584989999999999</v>
      </c>
    </row>
    <row r="20" spans="2:21" x14ac:dyDescent="0.2">
      <c r="B20" s="8">
        <v>1966</v>
      </c>
      <c r="C20" s="8">
        <v>-4.2999999999999997E-2</v>
      </c>
      <c r="D20" s="8">
        <v>-4.5999999999999999E-2</v>
      </c>
      <c r="E20" s="8">
        <v>-4.9000000000000002E-2</v>
      </c>
      <c r="F20" s="8">
        <v>-5.3999999999999999E-2</v>
      </c>
      <c r="G20" s="8">
        <v>-5.8999999999999997E-2</v>
      </c>
      <c r="H20" s="8">
        <v>-6.3E-2</v>
      </c>
      <c r="I20" s="8">
        <v>-6.6000000000000003E-2</v>
      </c>
      <c r="J20" s="8">
        <v>-7.0000000000000007E-2</v>
      </c>
      <c r="K20" s="8">
        <v>-7.2999999999999995E-2</v>
      </c>
      <c r="L20" s="8">
        <v>-7.4999999999999997E-2</v>
      </c>
      <c r="M20" s="8">
        <v>-7.6999999999999999E-2</v>
      </c>
      <c r="N20" s="8">
        <v>-0.08</v>
      </c>
      <c r="O20" s="8">
        <f t="shared" si="0"/>
        <v>-6.2916666666666662E-2</v>
      </c>
      <c r="Q20" s="35">
        <v>1993</v>
      </c>
      <c r="R20" s="35">
        <v>1992</v>
      </c>
      <c r="S20" s="35">
        <v>-206.06479469999999</v>
      </c>
      <c r="T20" s="35">
        <v>-25.98390371</v>
      </c>
      <c r="U20" s="35">
        <v>1.806435</v>
      </c>
    </row>
    <row r="21" spans="2:21" x14ac:dyDescent="0.2">
      <c r="B21" s="8">
        <v>1967</v>
      </c>
      <c r="C21" s="8">
        <v>-8.5000000000000006E-2</v>
      </c>
      <c r="D21" s="8">
        <v>-8.8999999999999996E-2</v>
      </c>
      <c r="E21" s="8">
        <v>-9.4E-2</v>
      </c>
      <c r="F21" s="8">
        <v>-9.8000000000000004E-2</v>
      </c>
      <c r="G21" s="8">
        <v>-0.10299999999999999</v>
      </c>
      <c r="H21" s="8">
        <v>-0.107</v>
      </c>
      <c r="I21" s="8">
        <v>-0.109</v>
      </c>
      <c r="J21" s="8">
        <v>-0.112</v>
      </c>
      <c r="K21" s="8">
        <v>-0.114</v>
      </c>
      <c r="L21" s="8">
        <v>-0.11700000000000001</v>
      </c>
      <c r="M21" s="8">
        <v>-0.12</v>
      </c>
      <c r="N21" s="8">
        <v>-0.123</v>
      </c>
      <c r="O21" s="8">
        <f t="shared" si="0"/>
        <v>-0.10591666666666667</v>
      </c>
      <c r="Q21" s="35">
        <v>1992</v>
      </c>
      <c r="R21" s="35">
        <v>1991</v>
      </c>
      <c r="S21" s="35">
        <v>-216.9885826</v>
      </c>
      <c r="T21" s="35">
        <v>-27.3004715</v>
      </c>
      <c r="U21" s="35">
        <v>1.4151894</v>
      </c>
    </row>
    <row r="22" spans="2:21" x14ac:dyDescent="0.2">
      <c r="B22" s="8">
        <v>1968</v>
      </c>
      <c r="C22" s="8">
        <v>-0.128</v>
      </c>
      <c r="D22" s="8">
        <v>-0.13200000000000001</v>
      </c>
      <c r="E22" s="8">
        <v>-0.13600000000000001</v>
      </c>
      <c r="F22" s="8">
        <v>-0.14000000000000001</v>
      </c>
      <c r="G22" s="8">
        <v>-0.14199999999999999</v>
      </c>
      <c r="H22" s="8">
        <v>-0.14299999999999999</v>
      </c>
      <c r="I22" s="8">
        <v>-0.14299999999999999</v>
      </c>
      <c r="J22" s="8">
        <v>-0.14399999999999999</v>
      </c>
      <c r="K22" s="8">
        <v>-0.14399999999999999</v>
      </c>
      <c r="L22" s="8">
        <v>-0.14399999999999999</v>
      </c>
      <c r="M22" s="8">
        <v>-0.14499999999999999</v>
      </c>
      <c r="N22" s="8">
        <v>-0.14699999999999999</v>
      </c>
      <c r="O22" s="8">
        <f t="shared" si="0"/>
        <v>-0.14066666666666666</v>
      </c>
      <c r="Q22" s="35">
        <v>1991</v>
      </c>
      <c r="R22" s="35">
        <v>1990</v>
      </c>
      <c r="S22" s="35">
        <v>-229.4827349</v>
      </c>
      <c r="T22" s="35">
        <v>-29.186187220000001</v>
      </c>
      <c r="U22" s="35">
        <v>4.006762889</v>
      </c>
    </row>
    <row r="23" spans="2:21" x14ac:dyDescent="0.2">
      <c r="B23" s="8">
        <v>1969</v>
      </c>
      <c r="C23" s="8">
        <v>-0.14899999999999999</v>
      </c>
      <c r="D23" s="8">
        <v>-0.15</v>
      </c>
      <c r="E23" s="8">
        <v>-0.154</v>
      </c>
      <c r="F23" s="8">
        <v>-0.158</v>
      </c>
      <c r="G23" s="8">
        <v>-0.161</v>
      </c>
      <c r="H23" s="8">
        <v>-0.16500000000000001</v>
      </c>
      <c r="I23" s="8">
        <v>-0.17</v>
      </c>
      <c r="J23" s="8">
        <v>-0.17199999999999999</v>
      </c>
      <c r="K23" s="8">
        <v>-0.17499999999999999</v>
      </c>
      <c r="L23" s="8">
        <v>-0.17699999999999999</v>
      </c>
      <c r="M23" s="8">
        <v>-0.17799999999999999</v>
      </c>
      <c r="N23" s="8">
        <v>-0.18</v>
      </c>
      <c r="O23" s="8">
        <f t="shared" si="0"/>
        <v>-0.16574999999999998</v>
      </c>
      <c r="Q23" s="35">
        <v>1990</v>
      </c>
      <c r="R23" s="35">
        <v>1989</v>
      </c>
      <c r="S23" s="35">
        <v>-212.35955100000001</v>
      </c>
      <c r="T23" s="35">
        <v>-27.539718220000001</v>
      </c>
      <c r="U23" s="35">
        <v>7.9581947780000002</v>
      </c>
    </row>
    <row r="24" spans="2:21" x14ac:dyDescent="0.2">
      <c r="B24" s="8">
        <v>1970</v>
      </c>
      <c r="C24" s="8">
        <v>-0.18099999999999999</v>
      </c>
      <c r="D24" s="8">
        <v>-0.182</v>
      </c>
      <c r="E24" s="8">
        <v>-0.183</v>
      </c>
      <c r="F24" s="8">
        <v>-0.185</v>
      </c>
      <c r="G24" s="8">
        <v>-0.188</v>
      </c>
      <c r="H24" s="8">
        <v>-0.189</v>
      </c>
      <c r="I24" s="8">
        <v>-0.191</v>
      </c>
      <c r="J24" s="8">
        <v>-0.191</v>
      </c>
      <c r="K24" s="8">
        <v>-0.192</v>
      </c>
      <c r="L24" s="8">
        <v>-0.193</v>
      </c>
      <c r="M24" s="8">
        <v>-0.193</v>
      </c>
      <c r="N24" s="8">
        <v>-0.19400000000000001</v>
      </c>
      <c r="O24" s="8">
        <f t="shared" si="0"/>
        <v>-0.1885</v>
      </c>
      <c r="Q24" s="35">
        <v>1989</v>
      </c>
      <c r="R24" s="35">
        <v>1988</v>
      </c>
      <c r="S24" s="35">
        <v>-214.64422740000001</v>
      </c>
      <c r="T24" s="35">
        <v>-26.361529879999999</v>
      </c>
      <c r="U24" s="35">
        <v>-3.7519883749999998</v>
      </c>
    </row>
    <row r="25" spans="2:21" x14ac:dyDescent="0.2">
      <c r="B25" s="8">
        <v>1971</v>
      </c>
      <c r="C25" s="8">
        <v>-0.19600000000000001</v>
      </c>
      <c r="D25" s="8">
        <v>-0.19900000000000001</v>
      </c>
      <c r="E25" s="8">
        <v>-0.20300000000000001</v>
      </c>
      <c r="F25" s="8">
        <v>-0.20599999999999999</v>
      </c>
      <c r="G25" s="8">
        <v>-0.21099999999999999</v>
      </c>
      <c r="H25" s="8">
        <v>-0.215</v>
      </c>
      <c r="I25" s="8">
        <v>-0.217</v>
      </c>
      <c r="J25" s="8">
        <v>-0.218</v>
      </c>
      <c r="K25" s="8">
        <v>-0.219</v>
      </c>
      <c r="L25" s="8">
        <v>-0.222</v>
      </c>
      <c r="M25" s="8">
        <v>-0.22500000000000001</v>
      </c>
      <c r="N25" s="8">
        <v>-0.22900000000000001</v>
      </c>
      <c r="O25" s="8">
        <f t="shared" si="0"/>
        <v>-0.21333333333333337</v>
      </c>
      <c r="Q25" s="35">
        <v>1988</v>
      </c>
      <c r="R25" s="35">
        <v>1987</v>
      </c>
      <c r="S25" s="35">
        <v>-222.1948659</v>
      </c>
      <c r="T25" s="35">
        <v>-27.988771</v>
      </c>
      <c r="U25" s="35">
        <v>1.7153021500000001</v>
      </c>
    </row>
    <row r="26" spans="2:21" x14ac:dyDescent="0.2">
      <c r="B26" s="8">
        <v>1972</v>
      </c>
      <c r="C26" s="8">
        <v>-0.23300000000000001</v>
      </c>
      <c r="D26" s="8">
        <v>-0.23599999999999999</v>
      </c>
      <c r="E26" s="8">
        <v>-0.23799999999999999</v>
      </c>
      <c r="F26" s="8">
        <v>-0.24</v>
      </c>
      <c r="G26" s="8">
        <v>-0.24099999999999999</v>
      </c>
      <c r="H26" s="8">
        <v>-0.24</v>
      </c>
      <c r="I26" s="8">
        <v>-0.23899999999999999</v>
      </c>
      <c r="J26" s="8">
        <v>-0.23799999999999999</v>
      </c>
      <c r="K26" s="8">
        <v>-0.23899999999999999</v>
      </c>
      <c r="L26" s="8">
        <v>-0.24</v>
      </c>
      <c r="M26" s="8">
        <v>-0.24</v>
      </c>
      <c r="N26" s="8">
        <v>-0.24</v>
      </c>
      <c r="O26" s="8">
        <f t="shared" si="0"/>
        <v>-0.23866666666666667</v>
      </c>
      <c r="Q26" s="35">
        <v>1987</v>
      </c>
      <c r="R26" s="35">
        <v>1986</v>
      </c>
      <c r="S26" s="35">
        <v>-209.0220157</v>
      </c>
      <c r="T26" s="35">
        <v>-26.60270878</v>
      </c>
      <c r="U26" s="35">
        <v>3.7996545560000001</v>
      </c>
    </row>
    <row r="27" spans="2:21" x14ac:dyDescent="0.2">
      <c r="B27" s="8">
        <v>1973</v>
      </c>
      <c r="C27" s="8">
        <v>-0.23899999999999999</v>
      </c>
      <c r="D27" s="8">
        <v>-0.23799999999999999</v>
      </c>
      <c r="E27" s="8">
        <v>-0.23799999999999999</v>
      </c>
      <c r="F27" s="8">
        <v>-0.23799999999999999</v>
      </c>
      <c r="G27" s="8">
        <v>-0.23799999999999999</v>
      </c>
      <c r="H27" s="8">
        <v>-0.24</v>
      </c>
      <c r="I27" s="8">
        <v>-0.24</v>
      </c>
      <c r="J27" s="8">
        <v>-0.24</v>
      </c>
      <c r="K27" s="8">
        <v>-0.24</v>
      </c>
      <c r="L27" s="8">
        <v>-0.24</v>
      </c>
      <c r="M27" s="8">
        <v>-0.24</v>
      </c>
      <c r="N27" s="8">
        <v>-0.24099999999999999</v>
      </c>
      <c r="O27" s="8">
        <f t="shared" si="0"/>
        <v>-0.23933333333333337</v>
      </c>
      <c r="Q27" s="35">
        <v>1986</v>
      </c>
      <c r="R27" s="35">
        <v>1985</v>
      </c>
      <c r="S27" s="35">
        <v>-202.7449527</v>
      </c>
      <c r="T27" s="35">
        <v>-24.784583999999999</v>
      </c>
      <c r="U27" s="35">
        <v>-4.4682807139999996</v>
      </c>
    </row>
    <row r="28" spans="2:21" x14ac:dyDescent="0.2">
      <c r="B28" s="8">
        <v>1974</v>
      </c>
      <c r="C28" s="8">
        <v>-0.24099999999999999</v>
      </c>
      <c r="D28" s="8">
        <v>-0.24199999999999999</v>
      </c>
      <c r="E28" s="8">
        <v>-0.245</v>
      </c>
      <c r="F28" s="8">
        <v>-0.248</v>
      </c>
      <c r="G28" s="8">
        <v>-0.251</v>
      </c>
      <c r="H28" s="8">
        <v>-0.251</v>
      </c>
      <c r="I28" s="8">
        <v>-0.252</v>
      </c>
      <c r="J28" s="8">
        <v>-0.254</v>
      </c>
      <c r="K28" s="8">
        <v>-0.254</v>
      </c>
      <c r="L28" s="8">
        <v>-0.254</v>
      </c>
      <c r="M28" s="8">
        <v>-0.253</v>
      </c>
      <c r="N28" s="8">
        <v>-0.252</v>
      </c>
      <c r="O28" s="8">
        <f t="shared" si="0"/>
        <v>-0.24975</v>
      </c>
      <c r="Q28" s="35">
        <v>1985</v>
      </c>
      <c r="R28" s="35">
        <v>1984</v>
      </c>
      <c r="S28" s="35">
        <v>-194.686418</v>
      </c>
      <c r="T28" s="35">
        <v>-23.763092499999999</v>
      </c>
      <c r="U28" s="35">
        <v>-4.5816780000000001</v>
      </c>
    </row>
    <row r="29" spans="2:21" x14ac:dyDescent="0.2">
      <c r="B29" s="8">
        <v>1975</v>
      </c>
      <c r="C29" s="8">
        <v>-0.252</v>
      </c>
      <c r="D29" s="8">
        <v>-0.252</v>
      </c>
      <c r="E29" s="8">
        <v>-0.253</v>
      </c>
      <c r="F29" s="8">
        <v>-0.253</v>
      </c>
      <c r="G29" s="8">
        <v>-0.252</v>
      </c>
      <c r="H29" s="8">
        <v>-0.251</v>
      </c>
      <c r="I29" s="8">
        <v>-0.249</v>
      </c>
      <c r="J29" s="8">
        <v>-0.247</v>
      </c>
      <c r="K29" s="8">
        <v>-0.246</v>
      </c>
      <c r="L29" s="8">
        <v>-0.245</v>
      </c>
      <c r="M29" s="8">
        <v>-0.245</v>
      </c>
      <c r="N29" s="8">
        <v>-0.245</v>
      </c>
      <c r="O29" s="8">
        <f t="shared" si="0"/>
        <v>-0.24916666666666668</v>
      </c>
      <c r="Q29" s="35">
        <v>1984</v>
      </c>
      <c r="R29" s="35">
        <v>1983</v>
      </c>
      <c r="S29" s="35">
        <v>-211.53303529999999</v>
      </c>
      <c r="T29" s="35">
        <v>-25.079039330000001</v>
      </c>
      <c r="U29" s="35">
        <v>-10.90072067</v>
      </c>
    </row>
    <row r="30" spans="2:21" x14ac:dyDescent="0.2">
      <c r="B30" s="8">
        <v>1976</v>
      </c>
      <c r="C30" s="8">
        <v>-0.245</v>
      </c>
      <c r="D30" s="8">
        <v>-0.24399999999999999</v>
      </c>
      <c r="E30" s="8">
        <v>-0.24199999999999999</v>
      </c>
      <c r="F30" s="8">
        <v>-0.24</v>
      </c>
      <c r="G30" s="8">
        <v>-0.23699999999999999</v>
      </c>
      <c r="H30" s="8">
        <v>-0.23499999999999999</v>
      </c>
      <c r="I30" s="8">
        <v>-0.23300000000000001</v>
      </c>
      <c r="J30" s="8">
        <v>-0.23100000000000001</v>
      </c>
      <c r="K30" s="8">
        <v>-0.22700000000000001</v>
      </c>
      <c r="L30" s="8">
        <v>-0.22600000000000001</v>
      </c>
      <c r="M30" s="8">
        <v>-0.22500000000000001</v>
      </c>
      <c r="N30" s="8">
        <v>-0.223</v>
      </c>
      <c r="O30" s="8">
        <f t="shared" si="0"/>
        <v>-0.23400000000000001</v>
      </c>
      <c r="Q30" s="35">
        <v>1983</v>
      </c>
      <c r="R30" s="35">
        <v>1982</v>
      </c>
      <c r="S30" s="35">
        <v>-220.22817430000001</v>
      </c>
      <c r="T30" s="35">
        <v>-26.39894511</v>
      </c>
      <c r="U30" s="35">
        <v>-9.0366134440000003</v>
      </c>
    </row>
    <row r="31" spans="2:21" x14ac:dyDescent="0.2">
      <c r="B31" s="8">
        <v>1977</v>
      </c>
      <c r="C31" s="8">
        <v>-0.221</v>
      </c>
      <c r="D31" s="8">
        <v>-0.219</v>
      </c>
      <c r="E31" s="8">
        <v>-0.216</v>
      </c>
      <c r="F31" s="8">
        <v>-0.214</v>
      </c>
      <c r="G31" s="8">
        <v>-0.21299999999999999</v>
      </c>
      <c r="H31" s="8">
        <v>-0.21</v>
      </c>
      <c r="I31" s="8">
        <v>-0.20799999999999999</v>
      </c>
      <c r="J31" s="8">
        <v>-0.20799999999999999</v>
      </c>
      <c r="K31" s="8">
        <v>-0.20699999999999999</v>
      </c>
      <c r="L31" s="8">
        <v>-0.20699999999999999</v>
      </c>
      <c r="M31" s="8">
        <v>-0.20799999999999999</v>
      </c>
      <c r="N31" s="8">
        <v>-0.20899999999999999</v>
      </c>
      <c r="O31" s="8">
        <f t="shared" si="0"/>
        <v>-0.21166666666666667</v>
      </c>
      <c r="Q31" s="35">
        <v>1982</v>
      </c>
      <c r="R31" s="35">
        <v>1981</v>
      </c>
      <c r="S31" s="35">
        <v>-215.1877523</v>
      </c>
      <c r="T31" s="35">
        <v>-27.106040109999999</v>
      </c>
      <c r="U31" s="35">
        <v>1.6605685560000001</v>
      </c>
    </row>
    <row r="32" spans="2:21" x14ac:dyDescent="0.2">
      <c r="B32" s="8">
        <v>1978</v>
      </c>
      <c r="C32" s="8">
        <v>-0.20899999999999999</v>
      </c>
      <c r="D32" s="8">
        <v>-0.20599999999999999</v>
      </c>
      <c r="E32" s="8">
        <v>-0.20200000000000001</v>
      </c>
      <c r="F32" s="8">
        <v>-0.19900000000000001</v>
      </c>
      <c r="G32" s="8">
        <v>-0.19700000000000001</v>
      </c>
      <c r="H32" s="8">
        <v>-0.19600000000000001</v>
      </c>
      <c r="I32" s="8">
        <v>-0.19500000000000001</v>
      </c>
      <c r="J32" s="8">
        <v>-0.19500000000000001</v>
      </c>
      <c r="K32" s="8">
        <v>-0.19600000000000001</v>
      </c>
      <c r="L32" s="8">
        <v>-0.19600000000000001</v>
      </c>
      <c r="M32" s="8">
        <v>-0.19600000000000001</v>
      </c>
      <c r="N32" s="8">
        <v>-0.19400000000000001</v>
      </c>
      <c r="O32" s="8">
        <f t="shared" si="0"/>
        <v>-0.19841666666666669</v>
      </c>
      <c r="Q32" s="35">
        <v>1981</v>
      </c>
      <c r="R32" s="35">
        <v>1980</v>
      </c>
      <c r="S32" s="35">
        <v>-209.60928809999999</v>
      </c>
      <c r="T32" s="35">
        <v>-26.49366178</v>
      </c>
      <c r="U32" s="35">
        <v>2.3400061110000001</v>
      </c>
    </row>
    <row r="33" spans="2:21" x14ac:dyDescent="0.2">
      <c r="B33" s="8">
        <v>1979</v>
      </c>
      <c r="C33" s="8">
        <v>-0.193</v>
      </c>
      <c r="D33" s="8">
        <v>-0.191</v>
      </c>
      <c r="E33" s="8">
        <v>-0.19</v>
      </c>
      <c r="F33" s="8">
        <v>-0.187</v>
      </c>
      <c r="G33" s="8">
        <v>-0.184</v>
      </c>
      <c r="H33" s="8">
        <v>-0.183</v>
      </c>
      <c r="I33" s="8">
        <v>-0.18099999999999999</v>
      </c>
      <c r="J33" s="8">
        <v>-0.17899999999999999</v>
      </c>
      <c r="K33" s="8">
        <v>-0.17699999999999999</v>
      </c>
      <c r="L33" s="8">
        <v>-0.17499999999999999</v>
      </c>
      <c r="M33" s="8">
        <v>-0.17499999999999999</v>
      </c>
      <c r="N33" s="8">
        <v>-0.17399999999999999</v>
      </c>
      <c r="O33" s="8">
        <f t="shared" si="0"/>
        <v>-0.18241666666666667</v>
      </c>
      <c r="Q33" s="35">
        <v>1980</v>
      </c>
      <c r="R33" s="35">
        <v>1979</v>
      </c>
      <c r="S33" s="35">
        <v>-203.3617333</v>
      </c>
      <c r="T33" s="35">
        <v>-25.236326859999998</v>
      </c>
      <c r="U33" s="35">
        <v>-1.4711184289999999</v>
      </c>
    </row>
    <row r="34" spans="2:21" x14ac:dyDescent="0.2">
      <c r="B34" s="8">
        <v>1980</v>
      </c>
      <c r="C34" s="8">
        <v>-0.17299999999999999</v>
      </c>
      <c r="D34" s="8">
        <v>-0.17399999999999999</v>
      </c>
      <c r="E34" s="8">
        <v>-0.17399999999999999</v>
      </c>
      <c r="F34" s="8">
        <v>-0.17499999999999999</v>
      </c>
      <c r="G34" s="8">
        <v>-0.17399999999999999</v>
      </c>
      <c r="H34" s="8">
        <v>-0.17199999999999999</v>
      </c>
      <c r="I34" s="8">
        <v>-0.17100000000000001</v>
      </c>
      <c r="J34" s="8">
        <v>-0.17100000000000001</v>
      </c>
      <c r="K34" s="8">
        <v>-0.17100000000000001</v>
      </c>
      <c r="L34" s="8">
        <v>-0.17100000000000001</v>
      </c>
      <c r="M34" s="8">
        <v>-0.17</v>
      </c>
      <c r="N34" s="8">
        <v>-0.17</v>
      </c>
      <c r="O34" s="8">
        <f t="shared" ref="O34:O61" si="1">AVERAGE(C34:N34)</f>
        <v>-0.17216666666666666</v>
      </c>
      <c r="Q34" s="35">
        <v>1979</v>
      </c>
      <c r="R34" s="35">
        <v>1978</v>
      </c>
      <c r="S34" s="35">
        <v>-199.58296129999999</v>
      </c>
      <c r="T34" s="35">
        <v>-24.854828999999999</v>
      </c>
      <c r="U34" s="35">
        <v>-0.74432933300000004</v>
      </c>
    </row>
    <row r="35" spans="2:21" x14ac:dyDescent="0.2">
      <c r="B35" s="8">
        <v>1981</v>
      </c>
      <c r="C35" s="8">
        <v>-0.17</v>
      </c>
      <c r="D35" s="8">
        <v>-0.16900000000000001</v>
      </c>
      <c r="E35" s="8">
        <v>-0.16800000000000001</v>
      </c>
      <c r="F35" s="8">
        <v>-0.16600000000000001</v>
      </c>
      <c r="G35" s="8">
        <v>-0.16400000000000001</v>
      </c>
      <c r="H35" s="8">
        <v>-0.16200000000000001</v>
      </c>
      <c r="I35" s="8">
        <v>-0.16</v>
      </c>
      <c r="J35" s="8">
        <v>-0.16</v>
      </c>
      <c r="K35" s="8">
        <v>-0.16</v>
      </c>
      <c r="L35" s="8">
        <v>-0.161</v>
      </c>
      <c r="M35" s="8">
        <v>-0.16200000000000001</v>
      </c>
      <c r="N35" s="8">
        <v>-0.16200000000000001</v>
      </c>
      <c r="O35" s="8">
        <f t="shared" si="1"/>
        <v>-0.16366666666666665</v>
      </c>
      <c r="Q35" s="35">
        <v>1978</v>
      </c>
      <c r="R35" s="35">
        <v>1977</v>
      </c>
      <c r="S35" s="35">
        <v>-208.77133119999999</v>
      </c>
      <c r="T35" s="35">
        <v>-25.29295033</v>
      </c>
      <c r="U35" s="35">
        <v>-6.4277284999999997</v>
      </c>
    </row>
    <row r="36" spans="2:21" x14ac:dyDescent="0.2">
      <c r="B36" s="8">
        <v>1982</v>
      </c>
      <c r="C36" s="8">
        <v>-0.16</v>
      </c>
      <c r="D36" s="8">
        <v>-0.159</v>
      </c>
      <c r="E36" s="8">
        <v>-0.156</v>
      </c>
      <c r="F36" s="8">
        <v>-0.154</v>
      </c>
      <c r="G36" s="8">
        <v>-0.152</v>
      </c>
      <c r="H36" s="8">
        <v>-0.14899999999999999</v>
      </c>
      <c r="I36" s="8">
        <v>-0.14599999999999999</v>
      </c>
      <c r="J36" s="8">
        <v>-0.14299999999999999</v>
      </c>
      <c r="K36" s="8">
        <v>-0.14000000000000001</v>
      </c>
      <c r="L36" s="8">
        <v>-0.13700000000000001</v>
      </c>
      <c r="M36" s="8">
        <v>-0.13600000000000001</v>
      </c>
      <c r="N36" s="8">
        <v>-0.13400000000000001</v>
      </c>
      <c r="O36" s="8">
        <f t="shared" si="1"/>
        <v>-0.14716666666666667</v>
      </c>
      <c r="Q36" s="35">
        <v>1977</v>
      </c>
      <c r="R36" s="35">
        <v>1976</v>
      </c>
      <c r="S36" s="35">
        <v>-211.00407419999999</v>
      </c>
      <c r="T36" s="35">
        <v>-25.614942670000001</v>
      </c>
      <c r="U36" s="35">
        <v>-6.0845328329999999</v>
      </c>
    </row>
    <row r="37" spans="2:21" x14ac:dyDescent="0.2">
      <c r="B37" s="8">
        <v>1983</v>
      </c>
      <c r="C37" s="8">
        <v>-0.13300000000000001</v>
      </c>
      <c r="D37" s="8">
        <v>-0.13300000000000001</v>
      </c>
      <c r="E37" s="8">
        <v>-0.13200000000000001</v>
      </c>
      <c r="F37" s="8">
        <v>-0.13</v>
      </c>
      <c r="G37" s="8">
        <v>-0.127</v>
      </c>
      <c r="H37" s="8">
        <v>-0.124</v>
      </c>
      <c r="I37" s="8">
        <v>-0.12</v>
      </c>
      <c r="J37" s="8">
        <v>-0.11799999999999999</v>
      </c>
      <c r="K37" s="8">
        <v>-0.11700000000000001</v>
      </c>
      <c r="L37" s="8">
        <v>-0.11700000000000001</v>
      </c>
      <c r="M37" s="8">
        <v>-0.11600000000000001</v>
      </c>
      <c r="N37" s="8">
        <v>-0.11600000000000001</v>
      </c>
      <c r="O37" s="8">
        <f t="shared" si="1"/>
        <v>-0.12358333333333334</v>
      </c>
      <c r="Q37" s="35">
        <v>1976</v>
      </c>
      <c r="R37" s="35">
        <v>1975</v>
      </c>
      <c r="S37" s="35">
        <v>-207.5757988</v>
      </c>
      <c r="T37" s="35">
        <v>-26.021126249999998</v>
      </c>
      <c r="U37" s="35">
        <v>0.59321124999999997</v>
      </c>
    </row>
    <row r="38" spans="2:21" x14ac:dyDescent="0.2">
      <c r="B38" s="8">
        <v>1984</v>
      </c>
      <c r="C38" s="8">
        <v>-0.11700000000000001</v>
      </c>
      <c r="D38" s="8">
        <v>-0.11600000000000001</v>
      </c>
      <c r="E38" s="8">
        <v>-0.11700000000000001</v>
      </c>
      <c r="F38" s="8">
        <v>-0.11799999999999999</v>
      </c>
      <c r="G38" s="8">
        <v>-0.11700000000000001</v>
      </c>
      <c r="H38" s="8">
        <v>-0.115</v>
      </c>
      <c r="I38" s="8">
        <v>-0.113</v>
      </c>
      <c r="J38" s="8">
        <v>-0.111</v>
      </c>
      <c r="K38" s="8">
        <v>-0.111</v>
      </c>
      <c r="L38" s="8">
        <v>-0.111</v>
      </c>
      <c r="M38" s="8">
        <v>-0.112</v>
      </c>
      <c r="N38" s="8">
        <v>-0.112</v>
      </c>
      <c r="O38" s="8">
        <f t="shared" si="1"/>
        <v>-0.11416666666666669</v>
      </c>
      <c r="Q38" s="35">
        <v>1975</v>
      </c>
      <c r="R38" s="35">
        <v>1974</v>
      </c>
      <c r="S38" s="35">
        <v>-200.97558269999999</v>
      </c>
      <c r="T38" s="35">
        <v>-25.251102670000002</v>
      </c>
      <c r="U38" s="35">
        <v>1.033238667</v>
      </c>
    </row>
    <row r="39" spans="2:21" x14ac:dyDescent="0.2">
      <c r="B39" s="8">
        <v>1985</v>
      </c>
      <c r="C39" s="8">
        <v>-0.114</v>
      </c>
      <c r="D39" s="8">
        <v>-0.11600000000000001</v>
      </c>
      <c r="E39" s="8">
        <v>-0.11600000000000001</v>
      </c>
      <c r="F39" s="8">
        <v>-0.11600000000000001</v>
      </c>
      <c r="G39" s="8">
        <v>-0.11600000000000001</v>
      </c>
      <c r="H39" s="8">
        <v>-0.11799999999999999</v>
      </c>
      <c r="I39" s="8">
        <v>-0.11899999999999999</v>
      </c>
      <c r="J39" s="8">
        <v>-0.11899999999999999</v>
      </c>
      <c r="K39" s="8">
        <v>-0.11799999999999999</v>
      </c>
      <c r="L39" s="8">
        <v>-0.11700000000000001</v>
      </c>
      <c r="M39" s="8">
        <v>-0.11700000000000001</v>
      </c>
      <c r="N39" s="8">
        <v>-0.115</v>
      </c>
      <c r="O39" s="8">
        <f t="shared" si="1"/>
        <v>-0.11675000000000001</v>
      </c>
      <c r="Q39" s="35">
        <v>1974</v>
      </c>
      <c r="R39" s="35">
        <v>1973</v>
      </c>
      <c r="S39" s="35">
        <v>-196.76879199999999</v>
      </c>
      <c r="T39" s="35">
        <v>-25.360632890000002</v>
      </c>
      <c r="U39" s="35">
        <v>6.1162711109999996</v>
      </c>
    </row>
    <row r="40" spans="2:21" x14ac:dyDescent="0.2">
      <c r="B40" s="8">
        <v>1986</v>
      </c>
      <c r="C40" s="8">
        <v>-0.115</v>
      </c>
      <c r="D40" s="8">
        <v>-0.114</v>
      </c>
      <c r="E40" s="8">
        <v>-0.113</v>
      </c>
      <c r="F40" s="8">
        <v>-0.114</v>
      </c>
      <c r="G40" s="8">
        <v>-0.115</v>
      </c>
      <c r="H40" s="8">
        <v>-0.115</v>
      </c>
      <c r="I40" s="8">
        <v>-0.11600000000000001</v>
      </c>
      <c r="J40" s="8">
        <v>-0.11600000000000001</v>
      </c>
      <c r="K40" s="8">
        <v>-0.115</v>
      </c>
      <c r="L40" s="8">
        <v>-0.11700000000000001</v>
      </c>
      <c r="M40" s="8">
        <v>-0.11799999999999999</v>
      </c>
      <c r="N40" s="8">
        <v>-0.11799999999999999</v>
      </c>
      <c r="O40" s="8">
        <f t="shared" si="1"/>
        <v>-0.11550000000000001</v>
      </c>
      <c r="Q40" s="35">
        <v>1973</v>
      </c>
      <c r="R40" s="35">
        <v>1972</v>
      </c>
      <c r="S40" s="35">
        <v>-192.83175249999999</v>
      </c>
      <c r="T40" s="35">
        <v>-25.948040500000001</v>
      </c>
      <c r="U40" s="35">
        <v>14.7525715</v>
      </c>
    </row>
    <row r="41" spans="2:21" x14ac:dyDescent="0.2">
      <c r="B41" s="8">
        <v>1987</v>
      </c>
      <c r="C41" s="8">
        <v>-0.12</v>
      </c>
      <c r="D41" s="8">
        <v>-0.12</v>
      </c>
      <c r="E41" s="8">
        <v>-0.12</v>
      </c>
      <c r="F41" s="8">
        <v>-0.121</v>
      </c>
      <c r="G41" s="8">
        <v>-0.121</v>
      </c>
      <c r="H41" s="8">
        <v>-0.121</v>
      </c>
      <c r="I41" s="8">
        <v>-0.121</v>
      </c>
      <c r="J41" s="8">
        <v>-0.123</v>
      </c>
      <c r="K41" s="8">
        <v>-0.123</v>
      </c>
      <c r="L41" s="8">
        <v>-0.123</v>
      </c>
      <c r="M41" s="8">
        <v>-0.123</v>
      </c>
      <c r="N41" s="8">
        <v>-0.122</v>
      </c>
      <c r="O41" s="8">
        <f t="shared" si="1"/>
        <v>-0.12149999999999998</v>
      </c>
      <c r="Q41" s="35">
        <v>1972</v>
      </c>
      <c r="R41" s="35">
        <v>1971</v>
      </c>
      <c r="S41" s="35">
        <v>-211.78110609999999</v>
      </c>
      <c r="T41" s="35">
        <v>-26.073078379999998</v>
      </c>
      <c r="U41" s="35">
        <v>-3.1964791250000002</v>
      </c>
    </row>
    <row r="42" spans="2:21" x14ac:dyDescent="0.2">
      <c r="B42" s="8">
        <v>1988</v>
      </c>
      <c r="C42" s="8">
        <v>-0.121</v>
      </c>
      <c r="D42" s="8">
        <v>-0.12</v>
      </c>
      <c r="E42" s="8">
        <v>-0.121</v>
      </c>
      <c r="F42" s="8">
        <v>-0.123</v>
      </c>
      <c r="G42" s="8">
        <v>-0.125</v>
      </c>
      <c r="H42" s="8">
        <v>-0.126</v>
      </c>
      <c r="I42" s="8">
        <v>-0.128</v>
      </c>
      <c r="J42" s="8">
        <v>-0.13</v>
      </c>
      <c r="K42" s="8">
        <v>-0.13</v>
      </c>
      <c r="L42" s="8">
        <v>-0.13</v>
      </c>
      <c r="M42" s="8">
        <v>-0.13100000000000001</v>
      </c>
      <c r="N42" s="8">
        <v>-0.13200000000000001</v>
      </c>
      <c r="O42" s="8">
        <f t="shared" si="1"/>
        <v>-0.12641666666666665</v>
      </c>
      <c r="Q42" s="35">
        <v>1971</v>
      </c>
      <c r="R42" s="35">
        <v>1970</v>
      </c>
      <c r="S42" s="35">
        <v>-208.79060989999999</v>
      </c>
      <c r="T42" s="35">
        <v>-27.09251738</v>
      </c>
      <c r="U42" s="35">
        <v>7.9495291249999998</v>
      </c>
    </row>
    <row r="43" spans="2:21" x14ac:dyDescent="0.2">
      <c r="B43" s="8">
        <v>1989</v>
      </c>
      <c r="C43" s="8">
        <v>-0.13500000000000001</v>
      </c>
      <c r="D43" s="8">
        <v>-0.13600000000000001</v>
      </c>
      <c r="E43" s="8">
        <v>-0.13800000000000001</v>
      </c>
      <c r="F43" s="8">
        <v>-0.13900000000000001</v>
      </c>
      <c r="G43" s="8">
        <v>-0.13900000000000001</v>
      </c>
      <c r="H43" s="8">
        <v>-0.13900000000000001</v>
      </c>
      <c r="I43" s="8">
        <v>-0.13900000000000001</v>
      </c>
      <c r="J43" s="8">
        <v>-0.13800000000000001</v>
      </c>
      <c r="K43" s="8">
        <v>-0.13800000000000001</v>
      </c>
      <c r="L43" s="8">
        <v>-0.13600000000000001</v>
      </c>
      <c r="M43" s="8">
        <v>-0.13400000000000001</v>
      </c>
      <c r="N43" s="8">
        <v>-0.13100000000000001</v>
      </c>
      <c r="O43" s="8">
        <f t="shared" si="1"/>
        <v>-0.13683333333333333</v>
      </c>
      <c r="Q43" s="35">
        <v>1970</v>
      </c>
      <c r="R43" s="35">
        <v>1969</v>
      </c>
      <c r="S43" s="35">
        <v>-204.2520671</v>
      </c>
      <c r="T43" s="35">
        <v>-25.928618629999999</v>
      </c>
      <c r="U43" s="35">
        <v>3.1768818749999999</v>
      </c>
    </row>
    <row r="44" spans="2:21" x14ac:dyDescent="0.2">
      <c r="B44" s="8">
        <v>1990</v>
      </c>
      <c r="C44" s="8">
        <v>-0.129</v>
      </c>
      <c r="D44" s="8">
        <v>-0.126</v>
      </c>
      <c r="E44" s="8">
        <v>-0.123</v>
      </c>
      <c r="F44" s="8">
        <v>-0.12</v>
      </c>
      <c r="G44" s="8">
        <v>-0.114</v>
      </c>
      <c r="H44" s="8">
        <v>-0.108</v>
      </c>
      <c r="I44" s="8">
        <v>-0.105</v>
      </c>
      <c r="J44" s="8">
        <v>-0.10199999999999999</v>
      </c>
      <c r="K44" s="8">
        <v>-9.9000000000000005E-2</v>
      </c>
      <c r="L44" s="8">
        <v>-9.6000000000000002E-2</v>
      </c>
      <c r="M44" s="8">
        <v>-9.2999999999999999E-2</v>
      </c>
      <c r="N44" s="8">
        <v>-9.0999999999999998E-2</v>
      </c>
      <c r="O44" s="8">
        <f t="shared" si="1"/>
        <v>-0.10883333333333334</v>
      </c>
      <c r="Q44" s="35">
        <v>1969</v>
      </c>
      <c r="R44" s="35">
        <v>1968</v>
      </c>
      <c r="S44" s="35">
        <v>-215.25572579999999</v>
      </c>
      <c r="T44" s="35">
        <v>-27.219594749999999</v>
      </c>
      <c r="U44" s="35">
        <v>2.5010322500000002</v>
      </c>
    </row>
    <row r="45" spans="2:21" x14ac:dyDescent="0.2">
      <c r="B45" s="8">
        <v>1991</v>
      </c>
      <c r="C45" s="8">
        <v>-8.7999999999999995E-2</v>
      </c>
      <c r="D45" s="8">
        <v>-8.5999999999999993E-2</v>
      </c>
      <c r="E45" s="8">
        <v>-8.4000000000000005E-2</v>
      </c>
      <c r="F45" s="8">
        <v>-8.1000000000000003E-2</v>
      </c>
      <c r="G45" s="8">
        <v>-7.9000000000000001E-2</v>
      </c>
      <c r="H45" s="8">
        <v>-7.9000000000000001E-2</v>
      </c>
      <c r="I45" s="8">
        <v>-7.6999999999999999E-2</v>
      </c>
      <c r="J45" s="8">
        <v>-7.4999999999999997E-2</v>
      </c>
      <c r="K45" s="8">
        <v>-7.2999999999999995E-2</v>
      </c>
      <c r="L45" s="8">
        <v>-7.2999999999999995E-2</v>
      </c>
      <c r="M45" s="8">
        <v>-7.0999999999999994E-2</v>
      </c>
      <c r="N45" s="8">
        <v>-6.9000000000000006E-2</v>
      </c>
      <c r="O45" s="8">
        <f t="shared" si="1"/>
        <v>-7.7916666666666648E-2</v>
      </c>
      <c r="Q45" s="35">
        <v>1968</v>
      </c>
      <c r="R45" s="35">
        <v>1967</v>
      </c>
      <c r="S45" s="35">
        <v>-218.60846649999999</v>
      </c>
      <c r="T45" s="35">
        <v>-27.699524629999999</v>
      </c>
      <c r="U45" s="35">
        <v>2.9877305000000001</v>
      </c>
    </row>
    <row r="46" spans="2:21" x14ac:dyDescent="0.2">
      <c r="B46" s="8">
        <v>1992</v>
      </c>
      <c r="C46" s="8">
        <v>-6.7000000000000004E-2</v>
      </c>
      <c r="D46" s="8">
        <v>-6.5000000000000002E-2</v>
      </c>
      <c r="E46" s="8">
        <v>-6.3E-2</v>
      </c>
      <c r="F46" s="8">
        <v>-6.3E-2</v>
      </c>
      <c r="G46" s="8">
        <v>-6.3E-2</v>
      </c>
      <c r="H46" s="8">
        <v>-6.3E-2</v>
      </c>
      <c r="I46" s="8">
        <v>-6.4000000000000001E-2</v>
      </c>
      <c r="J46" s="8">
        <v>-6.6000000000000003E-2</v>
      </c>
      <c r="K46" s="8">
        <v>-6.8000000000000005E-2</v>
      </c>
      <c r="L46" s="8">
        <v>-6.8000000000000005E-2</v>
      </c>
      <c r="M46" s="8">
        <v>-6.8000000000000005E-2</v>
      </c>
      <c r="N46" s="8">
        <v>-6.7000000000000004E-2</v>
      </c>
      <c r="O46" s="8">
        <f t="shared" si="1"/>
        <v>-6.5416666666666679E-2</v>
      </c>
      <c r="Q46" s="35">
        <v>1967</v>
      </c>
      <c r="R46" s="35">
        <v>1966</v>
      </c>
      <c r="S46" s="35">
        <v>-192.8560823</v>
      </c>
      <c r="T46" s="35">
        <v>-24.725460500000001</v>
      </c>
      <c r="U46" s="35">
        <v>4.9476017499999996</v>
      </c>
    </row>
    <row r="47" spans="2:21" x14ac:dyDescent="0.2">
      <c r="B47" s="8">
        <v>1993</v>
      </c>
      <c r="C47" s="8">
        <v>-6.6000000000000003E-2</v>
      </c>
      <c r="D47" s="8">
        <v>-6.3E-2</v>
      </c>
      <c r="E47" s="8">
        <v>-0.06</v>
      </c>
      <c r="F47" s="8">
        <v>-5.7000000000000002E-2</v>
      </c>
      <c r="G47" s="8">
        <v>-5.5E-2</v>
      </c>
      <c r="H47" s="8">
        <v>-5.1999999999999998E-2</v>
      </c>
      <c r="I47" s="8">
        <v>-4.9000000000000002E-2</v>
      </c>
      <c r="J47" s="8">
        <v>-4.5999999999999999E-2</v>
      </c>
      <c r="K47" s="8">
        <v>-4.2000000000000003E-2</v>
      </c>
      <c r="L47" s="8">
        <v>-3.7999999999999999E-2</v>
      </c>
      <c r="M47" s="8">
        <v>-3.4000000000000002E-2</v>
      </c>
      <c r="N47" s="8">
        <v>-3.1E-2</v>
      </c>
      <c r="O47" s="8">
        <f t="shared" si="1"/>
        <v>-4.9416666666666664E-2</v>
      </c>
      <c r="Q47" s="35">
        <v>1966</v>
      </c>
      <c r="R47" s="35">
        <v>1965</v>
      </c>
      <c r="S47" s="35">
        <v>-193.40037040000001</v>
      </c>
      <c r="T47" s="35">
        <v>-23.81637533</v>
      </c>
      <c r="U47" s="35">
        <v>-2.869367762</v>
      </c>
    </row>
    <row r="48" spans="2:21" x14ac:dyDescent="0.2">
      <c r="B48" s="8">
        <v>1994</v>
      </c>
      <c r="C48" s="8">
        <v>-2.9000000000000001E-2</v>
      </c>
      <c r="D48" s="8">
        <v>-2.5999999999999999E-2</v>
      </c>
      <c r="E48" s="8">
        <v>-2.4E-2</v>
      </c>
      <c r="F48" s="8">
        <v>-2.1999999999999999E-2</v>
      </c>
      <c r="G48" s="8">
        <v>-1.7999999999999999E-2</v>
      </c>
      <c r="H48" s="8">
        <v>-1.4999999999999999E-2</v>
      </c>
      <c r="I48" s="8">
        <v>-1.4E-2</v>
      </c>
      <c r="J48" s="8">
        <v>-1.2999999999999999E-2</v>
      </c>
      <c r="K48" s="8">
        <v>-1.2999999999999999E-2</v>
      </c>
      <c r="L48" s="8">
        <v>-1.2E-2</v>
      </c>
      <c r="M48" s="8">
        <v>-1.0999999999999999E-2</v>
      </c>
      <c r="N48" s="8">
        <v>-8.9999999999999993E-3</v>
      </c>
      <c r="O48" s="8">
        <f t="shared" si="1"/>
        <v>-1.7166666666666674E-2</v>
      </c>
      <c r="Q48" s="35">
        <v>1965</v>
      </c>
      <c r="R48" s="35">
        <v>1964</v>
      </c>
      <c r="S48" s="35">
        <v>-214.15048580000001</v>
      </c>
      <c r="T48" s="35">
        <v>-25.880383999999999</v>
      </c>
      <c r="U48" s="35">
        <v>-7.1074138329999998</v>
      </c>
    </row>
    <row r="49" spans="2:21" x14ac:dyDescent="0.2">
      <c r="B49" s="8">
        <v>1995</v>
      </c>
      <c r="C49" s="8">
        <v>-8.9999999999999993E-3</v>
      </c>
      <c r="D49" s="8">
        <v>-7.0000000000000001E-3</v>
      </c>
      <c r="E49" s="8">
        <v>-4.0000000000000001E-3</v>
      </c>
      <c r="F49" s="8">
        <v>-3.0000000000000001E-3</v>
      </c>
      <c r="G49" s="8">
        <v>-1E-3</v>
      </c>
      <c r="H49" s="8">
        <v>0</v>
      </c>
      <c r="I49" s="8">
        <v>1E-3</v>
      </c>
      <c r="J49" s="8">
        <v>2E-3</v>
      </c>
      <c r="K49" s="8">
        <v>2E-3</v>
      </c>
      <c r="L49" s="8">
        <v>1E-3</v>
      </c>
      <c r="M49" s="8">
        <v>-1E-3</v>
      </c>
      <c r="N49" s="8">
        <v>-1E-3</v>
      </c>
      <c r="O49" s="8">
        <f t="shared" si="1"/>
        <v>-1.6666666666666663E-3</v>
      </c>
      <c r="Q49" s="35">
        <v>1964</v>
      </c>
      <c r="R49" s="35">
        <v>1963</v>
      </c>
      <c r="S49" s="35">
        <v>-213.4233333</v>
      </c>
      <c r="T49" s="35">
        <v>-27.583333329999999</v>
      </c>
      <c r="U49" s="35">
        <v>7.2433333329999998</v>
      </c>
    </row>
    <row r="50" spans="2:21" x14ac:dyDescent="0.2">
      <c r="B50" s="8">
        <v>1996</v>
      </c>
      <c r="C50" s="8">
        <v>-2E-3</v>
      </c>
      <c r="D50" s="8">
        <v>-1E-3</v>
      </c>
      <c r="E50" s="8">
        <v>1E-3</v>
      </c>
      <c r="F50" s="8">
        <v>1E-3</v>
      </c>
      <c r="G50" s="8">
        <v>2E-3</v>
      </c>
      <c r="H50" s="8">
        <v>5.0000000000000001E-3</v>
      </c>
      <c r="I50" s="8">
        <v>7.0000000000000001E-3</v>
      </c>
      <c r="J50" s="8">
        <v>0.01</v>
      </c>
      <c r="K50" s="8">
        <v>1.2999999999999999E-2</v>
      </c>
      <c r="L50" s="8">
        <v>1.6E-2</v>
      </c>
      <c r="M50" s="8">
        <v>1.9E-2</v>
      </c>
      <c r="N50" s="8">
        <v>2.3E-2</v>
      </c>
      <c r="O50" s="8">
        <f t="shared" si="1"/>
        <v>7.8333333333333328E-3</v>
      </c>
      <c r="Q50" s="35">
        <v>1963</v>
      </c>
      <c r="R50" s="35">
        <v>1962</v>
      </c>
      <c r="S50" s="35">
        <v>-202.264375</v>
      </c>
      <c r="T50" s="35">
        <v>-25.688124999999999</v>
      </c>
      <c r="U50" s="35">
        <v>3.2406250000000001</v>
      </c>
    </row>
    <row r="51" spans="2:21" x14ac:dyDescent="0.2">
      <c r="B51" s="8">
        <v>1997</v>
      </c>
      <c r="C51" s="8">
        <v>2.5999999999999999E-2</v>
      </c>
      <c r="D51" s="8">
        <v>0.03</v>
      </c>
      <c r="E51" s="8">
        <v>3.2000000000000001E-2</v>
      </c>
      <c r="F51" s="8">
        <v>3.3000000000000002E-2</v>
      </c>
      <c r="G51" s="8">
        <v>3.4000000000000002E-2</v>
      </c>
      <c r="H51" s="8">
        <v>3.5000000000000003E-2</v>
      </c>
      <c r="I51" s="8">
        <v>3.5999999999999997E-2</v>
      </c>
      <c r="J51" s="8">
        <v>3.7999999999999999E-2</v>
      </c>
      <c r="K51" s="8">
        <v>4.2000000000000003E-2</v>
      </c>
      <c r="L51" s="8">
        <v>4.5999999999999999E-2</v>
      </c>
      <c r="M51" s="8">
        <v>4.9000000000000002E-2</v>
      </c>
      <c r="N51" s="8">
        <v>5.1999999999999998E-2</v>
      </c>
      <c r="O51" s="8">
        <f t="shared" si="1"/>
        <v>3.7749999999999999E-2</v>
      </c>
      <c r="Q51" s="35">
        <v>1962</v>
      </c>
      <c r="R51" s="35">
        <v>1961</v>
      </c>
      <c r="S51" s="35">
        <v>-195.7677778</v>
      </c>
      <c r="T51" s="35">
        <v>-25.124444440000001</v>
      </c>
      <c r="U51" s="35">
        <v>5.2277777780000001</v>
      </c>
    </row>
    <row r="52" spans="2:21" x14ac:dyDescent="0.2">
      <c r="B52" s="8">
        <v>1998</v>
      </c>
      <c r="C52" s="8">
        <v>5.5E-2</v>
      </c>
      <c r="D52" s="8">
        <v>5.7000000000000002E-2</v>
      </c>
      <c r="E52" s="8">
        <v>5.8999999999999997E-2</v>
      </c>
      <c r="F52" s="8">
        <v>6.2E-2</v>
      </c>
      <c r="G52" s="8">
        <v>6.5000000000000002E-2</v>
      </c>
      <c r="H52" s="8">
        <v>6.8000000000000005E-2</v>
      </c>
      <c r="I52" s="8">
        <v>7.1999999999999995E-2</v>
      </c>
      <c r="J52" s="8">
        <v>7.8E-2</v>
      </c>
      <c r="K52" s="8">
        <v>8.3000000000000004E-2</v>
      </c>
      <c r="L52" s="8">
        <v>8.7999999999999995E-2</v>
      </c>
      <c r="M52" s="8">
        <v>9.1999999999999998E-2</v>
      </c>
      <c r="N52" s="8">
        <v>9.7000000000000003E-2</v>
      </c>
      <c r="O52" s="8">
        <f t="shared" si="1"/>
        <v>7.2999999999999995E-2</v>
      </c>
      <c r="Q52" s="35">
        <v>1961</v>
      </c>
      <c r="R52" s="35">
        <v>1960</v>
      </c>
      <c r="S52" s="35">
        <v>-190.98</v>
      </c>
      <c r="T52" s="35">
        <v>-24.426666669999999</v>
      </c>
      <c r="U52" s="35">
        <v>4.4333333330000002</v>
      </c>
    </row>
    <row r="53" spans="2:21" x14ac:dyDescent="0.2">
      <c r="B53" s="8">
        <v>1999</v>
      </c>
      <c r="C53" s="8">
        <v>0.10100000000000001</v>
      </c>
      <c r="D53" s="8">
        <v>0.105</v>
      </c>
      <c r="E53" s="8">
        <v>0.109</v>
      </c>
      <c r="F53" s="8">
        <v>0.112</v>
      </c>
      <c r="G53" s="8">
        <v>0.114</v>
      </c>
      <c r="H53" s="8">
        <v>0.11700000000000001</v>
      </c>
      <c r="I53" s="8">
        <v>0.121</v>
      </c>
      <c r="J53" s="8">
        <v>0.125</v>
      </c>
      <c r="K53" s="8">
        <v>0.129</v>
      </c>
      <c r="L53" s="8">
        <v>0.13300000000000001</v>
      </c>
      <c r="M53" s="8">
        <v>0.13500000000000001</v>
      </c>
      <c r="N53" s="8">
        <v>0.13700000000000001</v>
      </c>
      <c r="O53" s="8">
        <f t="shared" si="1"/>
        <v>0.11983333333333333</v>
      </c>
      <c r="Q53" s="35">
        <v>1960</v>
      </c>
      <c r="R53" s="35">
        <v>1959</v>
      </c>
      <c r="S53" s="35"/>
      <c r="T53" s="35"/>
      <c r="U53" s="35"/>
    </row>
    <row r="54" spans="2:21" x14ac:dyDescent="0.2">
      <c r="B54" s="8">
        <v>2000</v>
      </c>
      <c r="C54" s="8">
        <v>0.13800000000000001</v>
      </c>
      <c r="D54" s="8">
        <v>0.14000000000000001</v>
      </c>
      <c r="E54" s="8">
        <v>0.14299999999999999</v>
      </c>
      <c r="F54" s="8">
        <v>0.14499999999999999</v>
      </c>
      <c r="G54" s="8">
        <v>0.14699999999999999</v>
      </c>
      <c r="H54" s="8">
        <v>0.14699999999999999</v>
      </c>
      <c r="I54" s="8">
        <v>0.14799999999999999</v>
      </c>
      <c r="J54" s="8">
        <v>0.14899999999999999</v>
      </c>
      <c r="K54" s="8">
        <v>0.151</v>
      </c>
      <c r="L54" s="8">
        <v>0.153</v>
      </c>
      <c r="M54" s="8">
        <v>0.153</v>
      </c>
      <c r="N54" s="8">
        <v>0.154</v>
      </c>
      <c r="O54" s="8">
        <f t="shared" si="1"/>
        <v>0.14733333333333334</v>
      </c>
      <c r="Q54" s="35">
        <v>1959</v>
      </c>
      <c r="R54" s="35">
        <v>1958</v>
      </c>
      <c r="S54" s="35">
        <v>-194.59057870000001</v>
      </c>
      <c r="T54" s="35">
        <v>-25.145774329999998</v>
      </c>
      <c r="U54" s="35">
        <v>6.5756160000000001</v>
      </c>
    </row>
    <row r="55" spans="2:21" x14ac:dyDescent="0.2">
      <c r="B55" s="8">
        <v>2001</v>
      </c>
      <c r="C55" s="8">
        <v>0.155</v>
      </c>
      <c r="D55" s="8">
        <v>0.155</v>
      </c>
      <c r="E55" s="8">
        <v>0.156</v>
      </c>
      <c r="F55" s="8">
        <v>0.158</v>
      </c>
      <c r="G55" s="8">
        <v>0.161</v>
      </c>
      <c r="H55" s="8">
        <v>0.16400000000000001</v>
      </c>
      <c r="I55" s="8">
        <v>0.16800000000000001</v>
      </c>
      <c r="J55" s="8">
        <v>0.17299999999999999</v>
      </c>
      <c r="K55" s="8">
        <v>0.17599999999999999</v>
      </c>
      <c r="L55" s="8">
        <v>0.17899999999999999</v>
      </c>
      <c r="M55" s="8">
        <v>0.182</v>
      </c>
      <c r="N55" s="8">
        <v>0.185</v>
      </c>
      <c r="O55" s="8">
        <f t="shared" si="1"/>
        <v>0.16766666666666666</v>
      </c>
      <c r="Q55" s="35">
        <v>1958</v>
      </c>
      <c r="R55" s="35">
        <v>1957</v>
      </c>
      <c r="S55" s="35">
        <v>-200.46111110000001</v>
      </c>
      <c r="T55" s="35">
        <v>-25.738888889999998</v>
      </c>
      <c r="U55" s="35">
        <v>5.45</v>
      </c>
    </row>
    <row r="56" spans="2:21" x14ac:dyDescent="0.2">
      <c r="B56" s="8">
        <v>2002</v>
      </c>
      <c r="C56" s="8">
        <v>0.188</v>
      </c>
      <c r="D56" s="8">
        <v>0.19</v>
      </c>
      <c r="E56" s="8">
        <v>0.192</v>
      </c>
      <c r="F56" s="8">
        <v>0.193</v>
      </c>
      <c r="G56" s="8">
        <v>0.19400000000000001</v>
      </c>
      <c r="H56" s="8">
        <v>0.19500000000000001</v>
      </c>
      <c r="I56" s="8">
        <v>0.19600000000000001</v>
      </c>
      <c r="J56" s="8">
        <v>0.19600000000000001</v>
      </c>
      <c r="K56" s="8">
        <v>0.19600000000000001</v>
      </c>
      <c r="L56" s="8">
        <v>0.19700000000000001</v>
      </c>
      <c r="M56" s="8">
        <v>0.19700000000000001</v>
      </c>
      <c r="N56" s="8">
        <v>0.19800000000000001</v>
      </c>
      <c r="O56" s="8">
        <f t="shared" si="1"/>
        <v>0.19433333333333333</v>
      </c>
      <c r="Q56" s="35">
        <v>1957</v>
      </c>
      <c r="R56" s="35">
        <v>1956</v>
      </c>
      <c r="S56" s="35">
        <v>-207.018125</v>
      </c>
      <c r="T56" s="35">
        <v>-26.37</v>
      </c>
      <c r="U56" s="35">
        <v>3.941875</v>
      </c>
    </row>
    <row r="57" spans="2:21" x14ac:dyDescent="0.2">
      <c r="B57" s="8">
        <v>2003</v>
      </c>
      <c r="C57" s="8">
        <v>0.19700000000000001</v>
      </c>
      <c r="D57" s="8">
        <v>0.19700000000000001</v>
      </c>
      <c r="E57" s="8">
        <v>0.19600000000000001</v>
      </c>
      <c r="F57" s="8">
        <v>0.19400000000000001</v>
      </c>
      <c r="G57" s="8">
        <v>0.193</v>
      </c>
      <c r="H57" s="8">
        <v>0.192</v>
      </c>
      <c r="I57" s="8">
        <v>0.19</v>
      </c>
      <c r="J57" s="8">
        <v>0.187</v>
      </c>
      <c r="K57" s="8">
        <v>0.185</v>
      </c>
      <c r="L57" s="8">
        <v>0.182</v>
      </c>
      <c r="M57" s="8">
        <v>0.17899999999999999</v>
      </c>
      <c r="N57" s="8">
        <v>0.17599999999999999</v>
      </c>
      <c r="O57" s="8">
        <f t="shared" si="1"/>
        <v>0.18900000000000003</v>
      </c>
      <c r="Q57" s="35">
        <v>1956</v>
      </c>
      <c r="R57" s="35">
        <v>1955</v>
      </c>
      <c r="S57" s="35">
        <v>-210.28324900000001</v>
      </c>
      <c r="T57" s="35">
        <v>-27.190846499999999</v>
      </c>
      <c r="U57" s="35">
        <v>7.2435229999999997</v>
      </c>
    </row>
    <row r="58" spans="2:21" x14ac:dyDescent="0.2">
      <c r="B58" s="8">
        <v>2004</v>
      </c>
      <c r="C58" s="8">
        <v>0.17399999999999999</v>
      </c>
      <c r="D58" s="8">
        <v>0.17199999999999999</v>
      </c>
      <c r="E58" s="8">
        <v>0.17</v>
      </c>
      <c r="F58" s="8">
        <v>0.16900000000000001</v>
      </c>
      <c r="G58" s="8">
        <v>0.16800000000000001</v>
      </c>
      <c r="H58" s="8">
        <v>0.16700000000000001</v>
      </c>
      <c r="I58" s="8">
        <v>0.16800000000000001</v>
      </c>
      <c r="J58" s="8">
        <v>0.16700000000000001</v>
      </c>
      <c r="K58" s="8">
        <v>0.16500000000000001</v>
      </c>
      <c r="L58" s="8">
        <v>0.16500000000000001</v>
      </c>
      <c r="M58" s="8">
        <v>0.16500000000000001</v>
      </c>
      <c r="N58" s="8">
        <v>0.16700000000000001</v>
      </c>
      <c r="O58" s="8">
        <f t="shared" si="1"/>
        <v>0.16808333333333333</v>
      </c>
      <c r="Q58" s="35">
        <v>1955</v>
      </c>
      <c r="R58" s="35">
        <v>1954</v>
      </c>
      <c r="S58" s="35">
        <v>-209.14334679999999</v>
      </c>
      <c r="T58" s="35">
        <v>-26.414020499999999</v>
      </c>
      <c r="U58" s="35">
        <v>2.16881725</v>
      </c>
    </row>
    <row r="59" spans="2:21" x14ac:dyDescent="0.2">
      <c r="B59" s="8">
        <v>2005</v>
      </c>
      <c r="C59" s="8">
        <v>0.16700000000000001</v>
      </c>
      <c r="D59" s="8">
        <v>0.16900000000000001</v>
      </c>
      <c r="E59" s="8">
        <v>0.17199999999999999</v>
      </c>
      <c r="F59" s="8">
        <v>0.17399999999999999</v>
      </c>
      <c r="G59" s="8">
        <v>0.17799999999999999</v>
      </c>
      <c r="H59" s="8">
        <v>0.18099999999999999</v>
      </c>
      <c r="I59" s="8">
        <v>0.185</v>
      </c>
      <c r="J59" s="8">
        <v>0.189</v>
      </c>
      <c r="K59" s="8">
        <v>0.191</v>
      </c>
      <c r="L59" s="8">
        <v>0.193</v>
      </c>
      <c r="M59" s="8">
        <v>0.19600000000000001</v>
      </c>
      <c r="N59" s="8">
        <v>0.19800000000000001</v>
      </c>
      <c r="O59" s="8">
        <f t="shared" si="1"/>
        <v>0.18275</v>
      </c>
      <c r="Q59" s="35">
        <v>1954</v>
      </c>
      <c r="R59" s="35">
        <v>1953</v>
      </c>
      <c r="S59" s="35">
        <v>-208.0261112</v>
      </c>
      <c r="T59" s="35">
        <v>-27.015525400000001</v>
      </c>
      <c r="U59" s="35">
        <v>8.0980919999999994</v>
      </c>
    </row>
    <row r="60" spans="2:21" x14ac:dyDescent="0.2">
      <c r="B60" s="8">
        <v>2006</v>
      </c>
      <c r="C60" s="8">
        <v>0.2</v>
      </c>
      <c r="D60" s="8">
        <v>0.20200000000000001</v>
      </c>
      <c r="E60" s="8">
        <v>0.20300000000000001</v>
      </c>
      <c r="F60" s="8">
        <v>0.20300000000000001</v>
      </c>
      <c r="G60" s="8">
        <v>0.20499999999999999</v>
      </c>
      <c r="H60" s="8">
        <v>0.20599999999999999</v>
      </c>
      <c r="I60" s="8">
        <v>0.20499999999999999</v>
      </c>
      <c r="J60" s="8">
        <v>0.20599999999999999</v>
      </c>
      <c r="K60" s="8">
        <v>0.20499999999999999</v>
      </c>
      <c r="L60" s="8">
        <v>0.20399999999999999</v>
      </c>
      <c r="M60" s="8">
        <v>0.20100000000000001</v>
      </c>
      <c r="N60" s="8">
        <v>0.19900000000000001</v>
      </c>
      <c r="O60" s="8">
        <f t="shared" si="1"/>
        <v>0.20325000000000001</v>
      </c>
      <c r="Q60" s="35">
        <v>1953</v>
      </c>
      <c r="R60" s="35">
        <v>1952</v>
      </c>
      <c r="S60" s="35">
        <v>-209.84875</v>
      </c>
      <c r="T60" s="35">
        <v>-27.05875</v>
      </c>
      <c r="U60" s="35">
        <v>6.6212499999999999</v>
      </c>
    </row>
    <row r="61" spans="2:21" x14ac:dyDescent="0.2">
      <c r="B61" s="8">
        <v>2007</v>
      </c>
      <c r="C61" s="8">
        <v>0.19700000000000001</v>
      </c>
      <c r="D61" s="8">
        <v>0.19500000000000001</v>
      </c>
      <c r="E61" s="8">
        <v>0.19400000000000001</v>
      </c>
      <c r="F61" s="8">
        <v>0.19400000000000001</v>
      </c>
      <c r="G61" s="8">
        <v>0.19500000000000001</v>
      </c>
      <c r="H61" s="8">
        <v>0.19800000000000001</v>
      </c>
      <c r="I61" s="8">
        <v>0.20200000000000001</v>
      </c>
      <c r="J61" s="8">
        <v>0.20599999999999999</v>
      </c>
      <c r="K61" s="8">
        <v>0.20899999999999999</v>
      </c>
      <c r="L61" s="8">
        <v>0.21099999999999999</v>
      </c>
      <c r="M61" s="8">
        <v>0.21199999999999999</v>
      </c>
      <c r="N61" s="8">
        <v>0.21299999999999999</v>
      </c>
      <c r="O61" s="8">
        <f t="shared" si="1"/>
        <v>0.20216666666666669</v>
      </c>
      <c r="Q61" s="35">
        <v>1952</v>
      </c>
      <c r="R61" s="35">
        <v>1951</v>
      </c>
      <c r="S61" s="35">
        <v>-206.85</v>
      </c>
      <c r="T61" s="35">
        <v>-26.783750000000001</v>
      </c>
      <c r="U61" s="35">
        <v>7.42</v>
      </c>
    </row>
    <row r="62" spans="2:21" x14ac:dyDescent="0.2">
      <c r="Q62" s="35">
        <v>1951</v>
      </c>
      <c r="R62" s="35">
        <v>1950</v>
      </c>
      <c r="S62" s="35">
        <v>-208.3614413</v>
      </c>
      <c r="T62" s="35">
        <v>-27.036377860000002</v>
      </c>
      <c r="U62" s="35">
        <v>7.9295815709999999</v>
      </c>
    </row>
    <row r="63" spans="2:21" x14ac:dyDescent="0.2">
      <c r="Q63" s="35">
        <v>1950</v>
      </c>
      <c r="R63" s="35">
        <v>1949</v>
      </c>
      <c r="S63" s="35">
        <v>-221.3467306</v>
      </c>
      <c r="T63" s="35">
        <v>-28.599298000000001</v>
      </c>
      <c r="U63" s="35">
        <v>7.4476534289999998</v>
      </c>
    </row>
    <row r="64" spans="2:21" x14ac:dyDescent="0.2">
      <c r="Q64" s="35">
        <v>1949</v>
      </c>
      <c r="R64" s="35">
        <v>1948</v>
      </c>
      <c r="S64" s="35">
        <v>-221.99142860000001</v>
      </c>
      <c r="T64" s="35">
        <v>-28.897142859999999</v>
      </c>
      <c r="U64" s="35">
        <v>9.1857142859999996</v>
      </c>
    </row>
    <row r="65" spans="17:21" x14ac:dyDescent="0.2">
      <c r="Q65" s="35">
        <v>1948</v>
      </c>
      <c r="R65" s="35">
        <v>1947</v>
      </c>
      <c r="S65" s="35">
        <v>-216.38124999999999</v>
      </c>
      <c r="T65" s="35">
        <v>-28.2575</v>
      </c>
      <c r="U65" s="35">
        <v>9.6787500000000009</v>
      </c>
    </row>
    <row r="66" spans="17:21" x14ac:dyDescent="0.2">
      <c r="Q66" s="35">
        <v>1947</v>
      </c>
      <c r="R66" s="35">
        <v>1946</v>
      </c>
      <c r="S66" s="35">
        <v>-210.26357139999999</v>
      </c>
      <c r="T66" s="35">
        <v>-27.393571430000001</v>
      </c>
      <c r="U66" s="35">
        <v>8.8849999999999998</v>
      </c>
    </row>
    <row r="67" spans="17:21" x14ac:dyDescent="0.2">
      <c r="Q67" s="35">
        <v>1946</v>
      </c>
      <c r="R67" s="35">
        <v>1945</v>
      </c>
      <c r="S67" s="35"/>
      <c r="T67" s="35"/>
      <c r="U67" s="35"/>
    </row>
    <row r="68" spans="17:21" x14ac:dyDescent="0.2">
      <c r="Q68" s="35">
        <v>1945</v>
      </c>
      <c r="R68" s="35">
        <v>1944</v>
      </c>
      <c r="S68" s="35">
        <v>-208.76649380000001</v>
      </c>
      <c r="T68" s="35">
        <v>-26.786704799999999</v>
      </c>
      <c r="U68" s="35">
        <v>5.5271445999999997</v>
      </c>
    </row>
    <row r="69" spans="17:21" x14ac:dyDescent="0.2">
      <c r="Q69" s="35">
        <v>1944</v>
      </c>
      <c r="R69" s="35">
        <v>1943</v>
      </c>
      <c r="S69" s="35">
        <v>-200.2577229</v>
      </c>
      <c r="T69" s="35">
        <v>-25.294158289999999</v>
      </c>
      <c r="U69" s="35">
        <v>2.0955434290000001</v>
      </c>
    </row>
    <row r="70" spans="17:21" x14ac:dyDescent="0.2">
      <c r="Q70" s="35">
        <v>1943</v>
      </c>
      <c r="R70" s="35">
        <v>1942</v>
      </c>
      <c r="S70" s="35">
        <v>-201.2058504</v>
      </c>
      <c r="T70" s="35">
        <v>-25.49839214</v>
      </c>
      <c r="U70" s="35">
        <v>2.7812867140000002</v>
      </c>
    </row>
    <row r="71" spans="17:21" x14ac:dyDescent="0.2">
      <c r="Q71" s="35">
        <v>1942</v>
      </c>
      <c r="R71" s="35">
        <v>1941</v>
      </c>
      <c r="S71" s="35">
        <v>-213.6457867</v>
      </c>
      <c r="T71" s="35">
        <v>-27.555179429999999</v>
      </c>
      <c r="U71" s="35">
        <v>6.7956487140000004</v>
      </c>
    </row>
    <row r="72" spans="17:21" x14ac:dyDescent="0.2">
      <c r="Q72" s="35">
        <v>1941</v>
      </c>
      <c r="R72" s="35">
        <v>1940</v>
      </c>
      <c r="S72" s="35">
        <v>-210.47058290000001</v>
      </c>
      <c r="T72" s="35">
        <v>-26.937230880000001</v>
      </c>
      <c r="U72" s="35">
        <v>5.0272641250000003</v>
      </c>
    </row>
    <row r="73" spans="17:21" x14ac:dyDescent="0.2">
      <c r="Q73" s="35">
        <v>1940</v>
      </c>
      <c r="R73" s="35">
        <v>1939</v>
      </c>
      <c r="S73" s="35">
        <v>-203.77285710000001</v>
      </c>
      <c r="T73" s="35">
        <v>-26.547142860000001</v>
      </c>
      <c r="U73" s="35">
        <v>8.6042857139999995</v>
      </c>
    </row>
    <row r="74" spans="17:21" x14ac:dyDescent="0.2">
      <c r="Q74" s="35">
        <v>1939</v>
      </c>
      <c r="R74" s="35">
        <v>1938</v>
      </c>
      <c r="S74" s="35">
        <v>-200.19</v>
      </c>
      <c r="T74" s="35">
        <v>-26.131428570000001</v>
      </c>
      <c r="U74" s="35">
        <v>8.8614285709999994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"/>
  <sheetViews>
    <sheetView tabSelected="1" workbookViewId="0">
      <selection activeCell="F31" sqref="F31"/>
    </sheetView>
  </sheetViews>
  <sheetFormatPr baseColWidth="10" defaultColWidth="8.83203125" defaultRowHeight="13" x14ac:dyDescent="0.15"/>
  <cols>
    <col min="1" max="2" width="9" style="3" customWidth="1"/>
    <col min="3" max="3" width="10" style="3" customWidth="1"/>
    <col min="4" max="4" width="14.83203125" style="40" customWidth="1"/>
    <col min="5" max="5" width="9.1640625" style="39" customWidth="1"/>
    <col min="6" max="6" width="31.5" customWidth="1"/>
  </cols>
  <sheetData>
    <row r="1" spans="1:6" ht="25.5" customHeight="1" x14ac:dyDescent="0.15">
      <c r="A1" s="51" t="s">
        <v>742</v>
      </c>
      <c r="B1" s="51"/>
      <c r="C1" s="3" t="s">
        <v>741</v>
      </c>
      <c r="D1" s="40" t="s">
        <v>740</v>
      </c>
      <c r="E1" s="39" t="s">
        <v>739</v>
      </c>
      <c r="F1" t="s">
        <v>738</v>
      </c>
    </row>
    <row r="2" spans="1:6" s="4" customFormat="1" ht="15" customHeight="1" x14ac:dyDescent="0.15">
      <c r="A2" s="7" t="s">
        <v>12</v>
      </c>
      <c r="B2" s="7" t="s">
        <v>13</v>
      </c>
      <c r="C2" s="7" t="s">
        <v>737</v>
      </c>
      <c r="D2" s="50" t="s">
        <v>736</v>
      </c>
      <c r="E2" s="48" t="s">
        <v>735</v>
      </c>
    </row>
    <row r="3" spans="1:6" s="4" customFormat="1" ht="24.75" customHeight="1" x14ac:dyDescent="0.15">
      <c r="A3" s="7"/>
      <c r="B3" s="7"/>
      <c r="C3" s="49"/>
      <c r="D3" s="39"/>
      <c r="E3" s="48">
        <v>2009.3</v>
      </c>
      <c r="F3" s="4" t="s">
        <v>734</v>
      </c>
    </row>
    <row r="4" spans="1:6" x14ac:dyDescent="0.15">
      <c r="A4" s="3">
        <v>60</v>
      </c>
      <c r="B4" s="3">
        <v>75</v>
      </c>
      <c r="C4" s="41">
        <v>18.899253808730407</v>
      </c>
      <c r="D4" s="39">
        <v>53.091595264684798</v>
      </c>
      <c r="E4" s="39">
        <v>2008.18716488</v>
      </c>
      <c r="F4" t="s">
        <v>733</v>
      </c>
    </row>
    <row r="5" spans="1:6" x14ac:dyDescent="0.15">
      <c r="A5" s="3">
        <f t="shared" ref="A5:A36" si="0">+B4</f>
        <v>75</v>
      </c>
      <c r="B5" s="3">
        <v>91</v>
      </c>
      <c r="C5" s="41">
        <v>27.471015371109651</v>
      </c>
      <c r="D5" s="39">
        <v>11.666213446590925</v>
      </c>
      <c r="E5" s="39">
        <v>2007.6059616875</v>
      </c>
    </row>
    <row r="6" spans="1:6" x14ac:dyDescent="0.15">
      <c r="A6" s="3">
        <f t="shared" si="0"/>
        <v>91</v>
      </c>
      <c r="B6" s="3">
        <v>105</v>
      </c>
      <c r="C6" s="41">
        <v>35.901094924193373</v>
      </c>
      <c r="D6" s="39">
        <v>41.517994912867699</v>
      </c>
      <c r="E6" s="39">
        <v>2006.9845966267001</v>
      </c>
    </row>
    <row r="7" spans="1:6" x14ac:dyDescent="0.15">
      <c r="A7" s="3">
        <f t="shared" si="0"/>
        <v>105</v>
      </c>
      <c r="B7" s="3">
        <v>117</v>
      </c>
      <c r="C7" s="41">
        <v>43.056036393617369</v>
      </c>
      <c r="D7" s="39">
        <v>48.917241531002546</v>
      </c>
      <c r="E7" s="39">
        <v>2006.4396643324999</v>
      </c>
    </row>
    <row r="8" spans="1:6" x14ac:dyDescent="0.15">
      <c r="A8" s="3">
        <f t="shared" si="0"/>
        <v>117</v>
      </c>
      <c r="B8" s="3">
        <v>141</v>
      </c>
      <c r="C8" s="41">
        <v>53.327982067542912</v>
      </c>
      <c r="D8" s="39">
        <v>9.7352539795689772</v>
      </c>
      <c r="E8" s="39">
        <v>2005.9716324328999</v>
      </c>
    </row>
    <row r="9" spans="1:6" x14ac:dyDescent="0.15">
      <c r="A9" s="3">
        <f t="shared" si="0"/>
        <v>141</v>
      </c>
      <c r="B9" s="3">
        <v>162</v>
      </c>
      <c r="C9" s="41">
        <v>63.316563722877405</v>
      </c>
      <c r="D9" s="39">
        <v>25.028578493572734</v>
      </c>
      <c r="E9" s="39">
        <v>2005.0328552417</v>
      </c>
    </row>
    <row r="10" spans="1:6" x14ac:dyDescent="0.15">
      <c r="A10" s="3">
        <f t="shared" si="0"/>
        <v>162</v>
      </c>
      <c r="B10" s="3">
        <v>188</v>
      </c>
      <c r="C10" s="41">
        <v>74.013555424689514</v>
      </c>
      <c r="D10" s="39">
        <v>0</v>
      </c>
      <c r="E10" s="39">
        <v>2004.2083443104</v>
      </c>
    </row>
    <row r="11" spans="1:6" x14ac:dyDescent="0.15">
      <c r="A11" s="3">
        <f t="shared" si="0"/>
        <v>188</v>
      </c>
      <c r="B11" s="3">
        <v>215</v>
      </c>
      <c r="C11" s="41">
        <v>87.685869321707656</v>
      </c>
      <c r="D11" s="39">
        <v>27.793393485712475</v>
      </c>
      <c r="E11" s="39">
        <v>2003.1833550880001</v>
      </c>
    </row>
    <row r="12" spans="1:6" x14ac:dyDescent="0.15">
      <c r="A12" s="3">
        <f t="shared" si="0"/>
        <v>215</v>
      </c>
      <c r="B12" s="3">
        <v>239</v>
      </c>
      <c r="C12" s="41">
        <v>100.72061417689594</v>
      </c>
      <c r="D12" s="39">
        <v>17.645147837968771</v>
      </c>
      <c r="E12" s="39">
        <v>2002.1138421175001</v>
      </c>
    </row>
    <row r="13" spans="1:6" x14ac:dyDescent="0.15">
      <c r="A13" s="3">
        <f t="shared" si="0"/>
        <v>239</v>
      </c>
      <c r="B13" s="3">
        <v>268</v>
      </c>
      <c r="C13" s="41">
        <v>111.41760587870806</v>
      </c>
      <c r="D13" s="39">
        <v>4.6742113478062981</v>
      </c>
      <c r="E13" s="39">
        <v>2001.1586028079</v>
      </c>
    </row>
    <row r="14" spans="1:6" x14ac:dyDescent="0.15">
      <c r="A14" s="3">
        <f t="shared" si="0"/>
        <v>268</v>
      </c>
      <c r="B14" s="3">
        <v>287</v>
      </c>
      <c r="C14" s="41">
        <v>121.19366452009926</v>
      </c>
      <c r="D14" s="39">
        <v>46.030820446875062</v>
      </c>
      <c r="E14" s="39">
        <v>1999.998369616</v>
      </c>
    </row>
    <row r="15" spans="1:6" x14ac:dyDescent="0.15">
      <c r="A15" s="3">
        <f t="shared" si="0"/>
        <v>287</v>
      </c>
      <c r="B15" s="3">
        <v>301</v>
      </c>
      <c r="C15" s="41">
        <v>129.90710809177403</v>
      </c>
      <c r="D15" s="39">
        <v>11.476518919004072</v>
      </c>
      <c r="E15" s="39">
        <v>1999.2345272478999</v>
      </c>
    </row>
    <row r="16" spans="1:6" x14ac:dyDescent="0.15">
      <c r="A16" s="3">
        <f t="shared" si="0"/>
        <v>301</v>
      </c>
      <c r="B16" s="3">
        <v>314</v>
      </c>
      <c r="C16" s="41">
        <v>135.50354745894725</v>
      </c>
      <c r="D16" s="39">
        <v>0</v>
      </c>
      <c r="E16" s="39">
        <v>1998.6697668096999</v>
      </c>
    </row>
    <row r="17" spans="1:5" x14ac:dyDescent="0.15">
      <c r="A17" s="3">
        <f t="shared" si="0"/>
        <v>314</v>
      </c>
      <c r="B17" s="3">
        <v>338</v>
      </c>
      <c r="C17" s="41">
        <v>148.60913331878328</v>
      </c>
      <c r="D17" s="39">
        <v>53.412339401418983</v>
      </c>
      <c r="E17" s="39">
        <v>1998.1438467903999</v>
      </c>
    </row>
    <row r="18" spans="1:5" x14ac:dyDescent="0.15">
      <c r="A18" s="3">
        <f t="shared" si="0"/>
        <v>338</v>
      </c>
      <c r="B18" s="3">
        <v>354</v>
      </c>
      <c r="C18" s="41">
        <v>156.04743880679834</v>
      </c>
      <c r="D18" s="39">
        <v>13.443922162261924</v>
      </c>
      <c r="E18" s="39">
        <v>1997.1690285279999</v>
      </c>
    </row>
    <row r="19" spans="1:5" x14ac:dyDescent="0.15">
      <c r="A19" s="3">
        <f t="shared" si="0"/>
        <v>354</v>
      </c>
      <c r="B19" s="3">
        <v>364</v>
      </c>
      <c r="C19" s="41">
        <v>164.12331333664326</v>
      </c>
      <c r="D19" s="39">
        <v>49.530239545175505</v>
      </c>
      <c r="E19" s="39">
        <v>1996.5162755744</v>
      </c>
    </row>
    <row r="20" spans="1:5" x14ac:dyDescent="0.15">
      <c r="A20" s="3">
        <f t="shared" si="0"/>
        <v>364</v>
      </c>
      <c r="B20" s="3">
        <v>379</v>
      </c>
      <c r="C20" s="41">
        <v>170.2864807409986</v>
      </c>
      <c r="D20" s="39">
        <v>24.338134948922445</v>
      </c>
      <c r="E20" s="39">
        <v>1996.1071100704</v>
      </c>
    </row>
    <row r="21" spans="1:5" x14ac:dyDescent="0.15">
      <c r="A21" s="3">
        <f t="shared" si="0"/>
        <v>379</v>
      </c>
      <c r="B21" s="3">
        <v>399</v>
      </c>
      <c r="C21" s="41">
        <v>181.55020047999281</v>
      </c>
      <c r="D21" s="39">
        <v>48.829339928970192</v>
      </c>
      <c r="E21" s="39">
        <v>1995.4916061019001</v>
      </c>
    </row>
    <row r="22" spans="1:5" x14ac:dyDescent="0.15">
      <c r="A22" s="3">
        <f t="shared" si="0"/>
        <v>399</v>
      </c>
      <c r="B22" s="3">
        <v>416</v>
      </c>
      <c r="C22" s="41">
        <v>191.68046414462285</v>
      </c>
      <c r="D22" s="39">
        <v>39.485645511538493</v>
      </c>
      <c r="E22" s="39">
        <v>1994.6675906639</v>
      </c>
    </row>
    <row r="23" spans="1:5" x14ac:dyDescent="0.15">
      <c r="A23" s="3">
        <f t="shared" si="0"/>
        <v>416</v>
      </c>
      <c r="B23" s="3">
        <v>435</v>
      </c>
      <c r="C23" s="41">
        <v>199.96886168841104</v>
      </c>
      <c r="D23" s="39">
        <v>6.0325291753739387</v>
      </c>
      <c r="E23" s="39">
        <v>1993.9641044991999</v>
      </c>
    </row>
    <row r="24" spans="1:5" x14ac:dyDescent="0.15">
      <c r="A24" s="3">
        <f t="shared" si="0"/>
        <v>435</v>
      </c>
      <c r="B24" s="3">
        <v>460</v>
      </c>
      <c r="C24" s="41">
        <v>210.94921740881421</v>
      </c>
      <c r="D24" s="39">
        <v>0</v>
      </c>
      <c r="E24" s="39">
        <v>1993.1744330675001</v>
      </c>
    </row>
    <row r="25" spans="1:5" x14ac:dyDescent="0.15">
      <c r="A25" s="3">
        <f t="shared" si="0"/>
        <v>460</v>
      </c>
      <c r="B25" s="3">
        <v>490</v>
      </c>
      <c r="C25" s="41">
        <v>223.98396226400249</v>
      </c>
      <c r="D25" s="39">
        <v>3.8359017039062548</v>
      </c>
      <c r="E25" s="39">
        <v>1992.1297472799999</v>
      </c>
    </row>
    <row r="26" spans="1:5" x14ac:dyDescent="0.15">
      <c r="A26" s="3">
        <f t="shared" si="0"/>
        <v>490</v>
      </c>
      <c r="B26" s="3">
        <v>510</v>
      </c>
      <c r="C26" s="41">
        <v>232.05983679384741</v>
      </c>
      <c r="D26" s="39">
        <v>0</v>
      </c>
      <c r="E26" s="39">
        <v>1990.86740128</v>
      </c>
    </row>
    <row r="27" spans="1:5" x14ac:dyDescent="0.15">
      <c r="A27" s="3">
        <f t="shared" si="0"/>
        <v>510</v>
      </c>
      <c r="B27" s="3">
        <v>523</v>
      </c>
      <c r="C27" s="41">
        <v>238.29384520285049</v>
      </c>
      <c r="D27" s="39">
        <v>24.061565233593782</v>
      </c>
      <c r="E27" s="39">
        <v>1990.0203930800001</v>
      </c>
    </row>
    <row r="28" spans="1:5" x14ac:dyDescent="0.15">
      <c r="A28" s="3">
        <f t="shared" si="0"/>
        <v>523</v>
      </c>
      <c r="B28" s="3">
        <v>549</v>
      </c>
      <c r="C28" s="41">
        <v>249.48672393719696</v>
      </c>
      <c r="D28" s="39">
        <v>0</v>
      </c>
      <c r="E28" s="39">
        <v>1989.4674454315</v>
      </c>
    </row>
    <row r="29" spans="1:5" x14ac:dyDescent="0.15">
      <c r="A29" s="3">
        <f t="shared" si="0"/>
        <v>549</v>
      </c>
      <c r="B29" s="3">
        <v>570</v>
      </c>
      <c r="C29" s="41">
        <v>260.96296669013446</v>
      </c>
      <c r="D29" s="39">
        <v>17.42730650663583</v>
      </c>
      <c r="E29" s="39">
        <v>1988.3557699288999</v>
      </c>
    </row>
    <row r="30" spans="1:5" x14ac:dyDescent="0.15">
      <c r="A30" s="3">
        <f t="shared" si="0"/>
        <v>570</v>
      </c>
      <c r="B30" s="3">
        <v>595</v>
      </c>
      <c r="C30" s="41">
        <v>273.78518853137945</v>
      </c>
      <c r="D30" s="39">
        <v>0</v>
      </c>
      <c r="E30" s="39">
        <v>1987.45212752</v>
      </c>
    </row>
    <row r="31" spans="1:5" x14ac:dyDescent="0.15">
      <c r="A31" s="3">
        <f t="shared" si="0"/>
        <v>595</v>
      </c>
      <c r="B31" s="3">
        <v>617</v>
      </c>
      <c r="C31" s="41">
        <v>284.69470324713484</v>
      </c>
      <c r="D31" s="39">
        <v>9.1663105651785859</v>
      </c>
      <c r="E31" s="39">
        <v>1986.3694885074999</v>
      </c>
    </row>
    <row r="32" spans="1:5" x14ac:dyDescent="0.15">
      <c r="A32" s="3">
        <f t="shared" si="0"/>
        <v>617</v>
      </c>
      <c r="B32" s="3">
        <v>641</v>
      </c>
      <c r="C32" s="41">
        <v>297.162720065141</v>
      </c>
      <c r="D32" s="39">
        <v>12.030782616796889</v>
      </c>
      <c r="E32" s="39">
        <v>1985.4104376829</v>
      </c>
    </row>
    <row r="33" spans="1:5" x14ac:dyDescent="0.15">
      <c r="A33" s="3">
        <f t="shared" si="0"/>
        <v>641</v>
      </c>
      <c r="B33" s="3">
        <v>663</v>
      </c>
      <c r="C33" s="41">
        <v>307.78887076230535</v>
      </c>
      <c r="D33" s="39">
        <v>1.8821491027166692</v>
      </c>
      <c r="E33" s="39">
        <v>1984.3572788916999</v>
      </c>
    </row>
    <row r="34" spans="1:5" x14ac:dyDescent="0.15">
      <c r="A34" s="3">
        <f t="shared" si="0"/>
        <v>663</v>
      </c>
      <c r="B34" s="3">
        <v>684</v>
      </c>
      <c r="C34" s="41">
        <v>317.35240638975324</v>
      </c>
      <c r="D34" s="39">
        <v>0</v>
      </c>
      <c r="E34" s="39">
        <v>1983.3853940854999</v>
      </c>
    </row>
    <row r="35" spans="1:5" x14ac:dyDescent="0.15">
      <c r="A35" s="3">
        <f t="shared" si="0"/>
        <v>684</v>
      </c>
      <c r="B35" s="3">
        <v>710</v>
      </c>
      <c r="C35" s="41">
        <v>331.02472028677136</v>
      </c>
      <c r="D35" s="39">
        <v>1.4628101834585512</v>
      </c>
      <c r="E35" s="39">
        <v>1982.4517685024</v>
      </c>
    </row>
    <row r="36" spans="1:5" x14ac:dyDescent="0.15">
      <c r="A36" s="3">
        <f t="shared" si="0"/>
        <v>710</v>
      </c>
      <c r="B36" s="3">
        <v>735</v>
      </c>
      <c r="C36" s="41">
        <v>343.35105509548202</v>
      </c>
      <c r="D36" s="39">
        <v>1.6225423299281634</v>
      </c>
      <c r="E36" s="39">
        <v>1981.2876662799999</v>
      </c>
    </row>
    <row r="37" spans="1:5" x14ac:dyDescent="0.15">
      <c r="A37" s="3">
        <f t="shared" ref="A37:A68" si="1">+B36</f>
        <v>735</v>
      </c>
      <c r="B37" s="3">
        <v>758</v>
      </c>
      <c r="C37" s="41">
        <v>354.40225182053297</v>
      </c>
      <c r="D37" s="39">
        <v>0</v>
      </c>
      <c r="E37" s="39">
        <v>1980.1596046175</v>
      </c>
    </row>
    <row r="38" spans="1:5" x14ac:dyDescent="0.15">
      <c r="A38" s="3">
        <f t="shared" si="1"/>
        <v>758</v>
      </c>
      <c r="B38" s="3">
        <v>780</v>
      </c>
      <c r="C38" s="41">
        <v>365.31176653628836</v>
      </c>
      <c r="D38" s="39">
        <v>0</v>
      </c>
      <c r="E38" s="39">
        <v>1979.1140549199999</v>
      </c>
    </row>
    <row r="39" spans="1:5" x14ac:dyDescent="0.15">
      <c r="A39" s="3">
        <f t="shared" si="1"/>
        <v>780</v>
      </c>
      <c r="B39" s="3">
        <v>803</v>
      </c>
      <c r="C39" s="41">
        <v>377.4255783310557</v>
      </c>
      <c r="D39" s="39">
        <v>8.2550399241959163</v>
      </c>
      <c r="E39" s="39">
        <v>1978.10688392</v>
      </c>
    </row>
    <row r="40" spans="1:5" x14ac:dyDescent="0.15">
      <c r="A40" s="3">
        <f t="shared" si="1"/>
        <v>803</v>
      </c>
      <c r="B40" s="3">
        <v>828</v>
      </c>
      <c r="C40" s="41">
        <v>389.39770811652755</v>
      </c>
      <c r="D40" s="39">
        <v>0</v>
      </c>
      <c r="E40" s="39">
        <v>1977.0463828195</v>
      </c>
    </row>
    <row r="41" spans="1:5" x14ac:dyDescent="0.15">
      <c r="A41" s="3">
        <f t="shared" si="1"/>
        <v>828</v>
      </c>
      <c r="B41" s="3">
        <v>852</v>
      </c>
      <c r="C41" s="41">
        <v>401.72404292523822</v>
      </c>
      <c r="D41" s="39">
        <v>0</v>
      </c>
      <c r="E41" s="39">
        <v>1975.8847346719999</v>
      </c>
    </row>
    <row r="42" spans="1:5" x14ac:dyDescent="0.15">
      <c r="A42" s="3">
        <f t="shared" si="1"/>
        <v>852</v>
      </c>
      <c r="B42" s="3">
        <v>877</v>
      </c>
      <c r="C42" s="41">
        <v>414.75878778042647</v>
      </c>
      <c r="D42" s="39">
        <v>0</v>
      </c>
      <c r="E42" s="39">
        <v>1974.7606236704</v>
      </c>
    </row>
    <row r="43" spans="1:5" x14ac:dyDescent="0.15">
      <c r="A43" s="3">
        <f t="shared" si="1"/>
        <v>877</v>
      </c>
      <c r="B43" s="3">
        <v>900</v>
      </c>
      <c r="C43" s="41">
        <v>426.23503053336395</v>
      </c>
      <c r="D43" s="39">
        <v>0</v>
      </c>
      <c r="E43" s="39">
        <v>1973.5801835329</v>
      </c>
    </row>
    <row r="44" spans="1:5" x14ac:dyDescent="0.15">
      <c r="A44" s="3">
        <f t="shared" si="1"/>
        <v>900</v>
      </c>
      <c r="B44" s="3">
        <v>925</v>
      </c>
      <c r="C44" s="41">
        <v>439.83650342573435</v>
      </c>
      <c r="D44" s="39">
        <v>0</v>
      </c>
      <c r="E44" s="39">
        <v>1972.4854580000001</v>
      </c>
    </row>
    <row r="45" spans="1:5" x14ac:dyDescent="0.15">
      <c r="A45" s="3">
        <f t="shared" si="1"/>
        <v>925</v>
      </c>
      <c r="B45" s="3">
        <v>948</v>
      </c>
      <c r="C45" s="41">
        <v>452.80040727627488</v>
      </c>
      <c r="D45" s="39">
        <v>0.77137258308060208</v>
      </c>
      <c r="E45" s="39">
        <v>1971.2858760624999</v>
      </c>
    </row>
    <row r="46" spans="1:5" x14ac:dyDescent="0.15">
      <c r="A46" s="3">
        <f t="shared" si="1"/>
        <v>948</v>
      </c>
      <c r="B46" s="3">
        <v>970</v>
      </c>
      <c r="C46" s="41">
        <v>465.83515213146313</v>
      </c>
      <c r="D46" s="39">
        <v>3.8359017039062553</v>
      </c>
      <c r="E46" s="39">
        <v>1970.1732062240001</v>
      </c>
    </row>
    <row r="47" spans="1:5" x14ac:dyDescent="0.15">
      <c r="A47" s="3">
        <f t="shared" si="1"/>
        <v>970</v>
      </c>
      <c r="B47" s="3">
        <v>986</v>
      </c>
      <c r="C47" s="41">
        <v>475.39868775891102</v>
      </c>
      <c r="D47" s="39">
        <v>2.0912767807962998</v>
      </c>
      <c r="E47" s="39">
        <v>1969.1006483199999</v>
      </c>
    </row>
    <row r="48" spans="1:5" x14ac:dyDescent="0.15">
      <c r="A48" s="3">
        <f t="shared" si="1"/>
        <v>986</v>
      </c>
      <c r="B48" s="3">
        <v>1010</v>
      </c>
      <c r="C48" s="41">
        <v>487.93754558156496</v>
      </c>
      <c r="D48" s="39">
        <v>0</v>
      </c>
      <c r="E48" s="39">
        <v>1968.3154524352001</v>
      </c>
    </row>
    <row r="49" spans="1:6" x14ac:dyDescent="0.15">
      <c r="A49" s="3">
        <f t="shared" si="1"/>
        <v>1010</v>
      </c>
      <c r="B49" s="3">
        <v>1030</v>
      </c>
      <c r="C49" s="41">
        <v>499.27210632520695</v>
      </c>
      <c r="D49" s="39">
        <v>0</v>
      </c>
      <c r="E49" s="39">
        <v>1967.1293960800001</v>
      </c>
    </row>
    <row r="50" spans="1:6" x14ac:dyDescent="0.15">
      <c r="A50" s="3">
        <f t="shared" si="1"/>
        <v>1030</v>
      </c>
      <c r="B50" s="3">
        <v>1048</v>
      </c>
      <c r="C50" s="41">
        <v>508.69395994335935</v>
      </c>
      <c r="D50" s="39">
        <v>0</v>
      </c>
      <c r="E50" s="39">
        <v>1966.1333309199999</v>
      </c>
    </row>
    <row r="51" spans="1:6" x14ac:dyDescent="0.15">
      <c r="A51" s="3">
        <f t="shared" si="1"/>
        <v>1048</v>
      </c>
      <c r="B51" s="3">
        <v>1070</v>
      </c>
      <c r="C51" s="41">
        <v>522.36627384037752</v>
      </c>
      <c r="D51" s="39">
        <v>0.7314050917292757</v>
      </c>
      <c r="E51" s="39">
        <v>1965.230809984</v>
      </c>
    </row>
    <row r="52" spans="1:6" s="44" customFormat="1" x14ac:dyDescent="0.15">
      <c r="A52" s="47">
        <f t="shared" si="1"/>
        <v>1070</v>
      </c>
      <c r="B52" s="47">
        <v>1090</v>
      </c>
      <c r="C52" s="46">
        <v>533.20494755148513</v>
      </c>
      <c r="D52" s="45">
        <v>0.46131105458741894</v>
      </c>
      <c r="E52" s="45">
        <v>1964.1198185200001</v>
      </c>
      <c r="F52" s="44" t="s">
        <v>732</v>
      </c>
    </row>
    <row r="53" spans="1:6" x14ac:dyDescent="0.15">
      <c r="A53" s="3">
        <f t="shared" si="1"/>
        <v>1090</v>
      </c>
      <c r="B53" s="3">
        <v>1110</v>
      </c>
      <c r="C53" s="41">
        <v>543.97278025794503</v>
      </c>
      <c r="D53" s="39">
        <v>0</v>
      </c>
      <c r="E53" s="39">
        <v>1963.1021696800001</v>
      </c>
    </row>
    <row r="54" spans="1:6" x14ac:dyDescent="0.15">
      <c r="A54" s="3">
        <f t="shared" si="1"/>
        <v>1110</v>
      </c>
      <c r="B54" s="3">
        <v>1130</v>
      </c>
      <c r="C54" s="41">
        <v>555.80322803412139</v>
      </c>
      <c r="D54" s="39">
        <v>0</v>
      </c>
      <c r="E54" s="39">
        <v>1962.07712468</v>
      </c>
    </row>
    <row r="55" spans="1:6" x14ac:dyDescent="0.15">
      <c r="A55" s="3">
        <f t="shared" si="1"/>
        <v>1130</v>
      </c>
      <c r="B55" s="3">
        <v>1150</v>
      </c>
      <c r="C55" s="41">
        <v>567.4919938010022</v>
      </c>
      <c r="D55" s="39">
        <v>0</v>
      </c>
      <c r="E55" s="39">
        <v>1961.0445827200001</v>
      </c>
    </row>
    <row r="56" spans="1:6" x14ac:dyDescent="0.15">
      <c r="A56" s="3">
        <f t="shared" si="1"/>
        <v>1150</v>
      </c>
      <c r="B56" s="3">
        <v>1173</v>
      </c>
      <c r="C56" s="41">
        <v>581.16430769802037</v>
      </c>
      <c r="D56" s="39">
        <v>0.73140509172927559</v>
      </c>
      <c r="E56" s="39">
        <v>1960.004443</v>
      </c>
    </row>
    <row r="57" spans="1:6" s="44" customFormat="1" x14ac:dyDescent="0.15">
      <c r="A57" s="47">
        <f t="shared" si="1"/>
        <v>1173</v>
      </c>
      <c r="B57" s="47">
        <v>1190</v>
      </c>
      <c r="C57" s="46">
        <v>592.28634542771908</v>
      </c>
      <c r="D57" s="45">
        <v>8.9911581339968283</v>
      </c>
      <c r="E57" s="45">
        <v>1958.7987587465</v>
      </c>
      <c r="F57" s="44" t="s">
        <v>732</v>
      </c>
    </row>
    <row r="58" spans="1:6" x14ac:dyDescent="0.15">
      <c r="A58" s="3">
        <f t="shared" si="1"/>
        <v>1190</v>
      </c>
      <c r="B58" s="3">
        <v>1210</v>
      </c>
      <c r="C58" s="41">
        <v>603.76258818065662</v>
      </c>
      <c r="D58" s="39">
        <v>1.7427306506635831</v>
      </c>
      <c r="E58" s="39">
        <v>1957.9009670800001</v>
      </c>
    </row>
    <row r="59" spans="1:6" x14ac:dyDescent="0.15">
      <c r="A59" s="3">
        <f t="shared" si="1"/>
        <v>1210</v>
      </c>
      <c r="B59" s="3">
        <v>1230</v>
      </c>
      <c r="C59" s="41">
        <v>617.29322006837924</v>
      </c>
      <c r="D59" s="39">
        <v>0</v>
      </c>
      <c r="E59" s="39">
        <v>1956.8374292799999</v>
      </c>
    </row>
    <row r="60" spans="1:6" x14ac:dyDescent="0.15">
      <c r="A60" s="43">
        <f t="shared" si="1"/>
        <v>1230</v>
      </c>
      <c r="B60" s="43">
        <v>1255</v>
      </c>
      <c r="C60" s="42">
        <v>629.69039588173769</v>
      </c>
      <c r="D60" s="39">
        <v>8.0663532973571552</v>
      </c>
      <c r="E60" s="39">
        <v>1955.7658905200001</v>
      </c>
    </row>
    <row r="61" spans="1:6" x14ac:dyDescent="0.15">
      <c r="A61" s="3">
        <f t="shared" si="1"/>
        <v>1255</v>
      </c>
      <c r="B61" s="3">
        <v>1276</v>
      </c>
      <c r="C61" s="41">
        <v>642.37093571368712</v>
      </c>
      <c r="D61" s="39">
        <v>6.3088796739106234</v>
      </c>
      <c r="E61" s="39">
        <v>1954.4150621575</v>
      </c>
    </row>
    <row r="62" spans="1:6" x14ac:dyDescent="0.15">
      <c r="A62" s="3">
        <f t="shared" si="1"/>
        <v>1276</v>
      </c>
      <c r="B62" s="3">
        <v>1295</v>
      </c>
      <c r="C62" s="41">
        <v>652.7845633969082</v>
      </c>
      <c r="D62" s="39">
        <v>0.48014007722364016</v>
      </c>
      <c r="E62" s="39">
        <v>1953.2704394272</v>
      </c>
    </row>
    <row r="63" spans="1:6" x14ac:dyDescent="0.15">
      <c r="A63" s="3">
        <f t="shared" si="1"/>
        <v>1295</v>
      </c>
      <c r="B63" s="3">
        <v>1315</v>
      </c>
      <c r="C63" s="41">
        <v>664.1899651451979</v>
      </c>
      <c r="D63" s="39">
        <v>0</v>
      </c>
      <c r="E63" s="39">
        <v>1952.2269146574999</v>
      </c>
    </row>
    <row r="64" spans="1:6" x14ac:dyDescent="0.15">
      <c r="A64" s="3">
        <f t="shared" si="1"/>
        <v>1315</v>
      </c>
      <c r="B64" s="3">
        <v>1332</v>
      </c>
      <c r="C64" s="41">
        <v>673.96602378658906</v>
      </c>
      <c r="D64" s="39">
        <v>20.458142420833365</v>
      </c>
      <c r="E64" s="39">
        <v>1951.1202472675</v>
      </c>
    </row>
    <row r="65" spans="1:5" x14ac:dyDescent="0.15">
      <c r="A65" s="3">
        <f t="shared" si="1"/>
        <v>1332</v>
      </c>
      <c r="B65" s="3">
        <v>1345</v>
      </c>
      <c r="C65" s="41">
        <v>682.60862635361605</v>
      </c>
      <c r="D65" s="39">
        <v>28.926471865522579</v>
      </c>
      <c r="E65" s="39">
        <v>1950.1728771103999</v>
      </c>
    </row>
    <row r="66" spans="1:5" x14ac:dyDescent="0.15">
      <c r="A66" s="3">
        <f t="shared" si="1"/>
        <v>1345</v>
      </c>
      <c r="B66" s="3">
        <v>1363</v>
      </c>
      <c r="C66" s="41">
        <v>692.66804901359831</v>
      </c>
      <c r="D66" s="39">
        <v>0.49704641797095128</v>
      </c>
      <c r="E66" s="39">
        <v>1949.4442206325</v>
      </c>
    </row>
    <row r="67" spans="1:5" x14ac:dyDescent="0.15">
      <c r="A67" s="3">
        <f t="shared" si="1"/>
        <v>1363</v>
      </c>
      <c r="B67" s="3">
        <v>1386</v>
      </c>
      <c r="C67" s="41">
        <v>706.05699889202538</v>
      </c>
      <c r="D67" s="39">
        <v>11.203268468551604</v>
      </c>
      <c r="E67" s="39">
        <v>1948.4292505554999</v>
      </c>
    </row>
    <row r="68" spans="1:5" x14ac:dyDescent="0.15">
      <c r="A68" s="3">
        <f t="shared" si="1"/>
        <v>1386</v>
      </c>
      <c r="B68" s="3">
        <v>1400</v>
      </c>
      <c r="C68" s="41">
        <v>714.55791944975681</v>
      </c>
      <c r="D68" s="39">
        <v>2.3526863783958367</v>
      </c>
      <c r="E68" s="39">
        <v>1947.1219943552001</v>
      </c>
    </row>
    <row r="69" spans="1:5" x14ac:dyDescent="0.15">
      <c r="A69" s="3">
        <f t="shared" ref="A69:A87" si="2">+B68</f>
        <v>1400</v>
      </c>
      <c r="B69" s="3">
        <v>1420</v>
      </c>
      <c r="C69" s="41">
        <v>728.15939234212715</v>
      </c>
      <c r="D69" s="39">
        <v>2.2056434797460969</v>
      </c>
      <c r="E69" s="39">
        <v>1946.320528</v>
      </c>
    </row>
    <row r="70" spans="1:5" x14ac:dyDescent="0.15">
      <c r="A70" s="3">
        <f t="shared" si="2"/>
        <v>1420</v>
      </c>
      <c r="B70" s="3">
        <v>1442</v>
      </c>
      <c r="C70" s="41">
        <v>740.69825016478103</v>
      </c>
      <c r="D70" s="39">
        <v>0.39876040311793842</v>
      </c>
      <c r="E70" s="39">
        <v>1945.1679527199999</v>
      </c>
    </row>
    <row r="71" spans="1:5" x14ac:dyDescent="0.15">
      <c r="A71" s="3">
        <f t="shared" si="2"/>
        <v>1442</v>
      </c>
      <c r="B71" s="3">
        <v>1460</v>
      </c>
      <c r="C71" s="41">
        <v>751.89112889912747</v>
      </c>
      <c r="D71" s="39">
        <v>0.89342520698576078</v>
      </c>
      <c r="E71" s="39">
        <v>1943.8896524704001</v>
      </c>
    </row>
    <row r="72" spans="1:5" x14ac:dyDescent="0.15">
      <c r="A72" s="3">
        <f t="shared" si="2"/>
        <v>1460</v>
      </c>
      <c r="B72" s="3">
        <v>1480</v>
      </c>
      <c r="C72" s="41">
        <v>764.14662270319036</v>
      </c>
      <c r="D72" s="39">
        <v>0</v>
      </c>
      <c r="E72" s="39">
        <v>1942.83552328</v>
      </c>
    </row>
    <row r="73" spans="1:5" x14ac:dyDescent="0.15">
      <c r="A73" s="3">
        <f t="shared" si="2"/>
        <v>1480</v>
      </c>
      <c r="B73" s="3">
        <v>1500</v>
      </c>
      <c r="C73" s="41">
        <v>776.5437985165488</v>
      </c>
      <c r="D73" s="39">
        <v>0.40331766486785775</v>
      </c>
      <c r="E73" s="39">
        <v>1941.65546752</v>
      </c>
    </row>
    <row r="74" spans="1:5" x14ac:dyDescent="0.15">
      <c r="A74" s="3">
        <f t="shared" si="2"/>
        <v>1500</v>
      </c>
      <c r="B74" s="3">
        <v>1519</v>
      </c>
      <c r="C74" s="41">
        <v>788.7992923206117</v>
      </c>
      <c r="D74" s="39">
        <v>0</v>
      </c>
      <c r="E74" s="39">
        <v>1940.46605</v>
      </c>
    </row>
    <row r="75" spans="1:5" x14ac:dyDescent="0.15">
      <c r="A75" s="3">
        <f t="shared" si="2"/>
        <v>1519</v>
      </c>
      <c r="B75" s="3">
        <v>1538</v>
      </c>
      <c r="C75" s="41">
        <v>800.27553507354924</v>
      </c>
      <c r="D75" s="39">
        <v>0.87136532533179134</v>
      </c>
      <c r="E75" s="39">
        <v>1939.3273402159</v>
      </c>
    </row>
    <row r="76" spans="1:5" x14ac:dyDescent="0.15">
      <c r="A76" s="3">
        <f t="shared" si="2"/>
        <v>1538</v>
      </c>
      <c r="B76" s="3">
        <v>1555</v>
      </c>
      <c r="C76" s="41">
        <v>811.89345983578221</v>
      </c>
      <c r="D76" s="39">
        <v>8.6073891892530625</v>
      </c>
      <c r="E76" s="39">
        <v>1938.180004048</v>
      </c>
    </row>
    <row r="77" spans="1:5" x14ac:dyDescent="0.15">
      <c r="A77" s="3">
        <f t="shared" si="2"/>
        <v>1555</v>
      </c>
      <c r="B77" s="3">
        <v>1572</v>
      </c>
      <c r="C77" s="41">
        <v>823.58222560266302</v>
      </c>
      <c r="D77" s="39">
        <v>1.711044638833336</v>
      </c>
      <c r="E77" s="39">
        <v>1937.1460573075001</v>
      </c>
    </row>
    <row r="78" spans="1:5" x14ac:dyDescent="0.15">
      <c r="A78" s="3">
        <f t="shared" si="2"/>
        <v>1572</v>
      </c>
      <c r="B78" s="3">
        <v>1589</v>
      </c>
      <c r="C78" s="41">
        <v>835.55435538813481</v>
      </c>
      <c r="D78" s="39">
        <v>8.3527327043639197</v>
      </c>
      <c r="E78" s="39">
        <v>1936.1050735904</v>
      </c>
    </row>
    <row r="79" spans="1:5" x14ac:dyDescent="0.15">
      <c r="A79" s="3">
        <f t="shared" si="2"/>
        <v>1589</v>
      </c>
      <c r="B79" s="3">
        <v>1608</v>
      </c>
      <c r="C79" s="41">
        <v>847.17228015036778</v>
      </c>
      <c r="D79" s="39">
        <v>7.7466502703277538</v>
      </c>
      <c r="E79" s="39">
        <v>1935.0569909929</v>
      </c>
    </row>
    <row r="80" spans="1:5" x14ac:dyDescent="0.15">
      <c r="A80" s="3">
        <f t="shared" si="2"/>
        <v>1608</v>
      </c>
      <c r="B80" s="3">
        <v>1623</v>
      </c>
      <c r="C80" s="41">
        <v>857.94011285682768</v>
      </c>
      <c r="D80" s="39">
        <v>32.504219701521421</v>
      </c>
      <c r="E80" s="39">
        <v>1933.8771276800001</v>
      </c>
    </row>
    <row r="81" spans="1:5" x14ac:dyDescent="0.15">
      <c r="A81" s="3">
        <f t="shared" si="2"/>
        <v>1623</v>
      </c>
      <c r="B81" s="3">
        <v>1635</v>
      </c>
      <c r="C81" s="41">
        <v>866.86607944244577</v>
      </c>
      <c r="D81" s="39">
        <v>38.091112793075453</v>
      </c>
      <c r="E81" s="39">
        <v>1932.9392815414999</v>
      </c>
    </row>
    <row r="82" spans="1:5" x14ac:dyDescent="0.15">
      <c r="A82" s="3">
        <f t="shared" si="2"/>
        <v>1635</v>
      </c>
      <c r="B82" s="3">
        <v>1650</v>
      </c>
      <c r="C82" s="41">
        <v>877.49223013961011</v>
      </c>
      <c r="D82" s="39">
        <v>9.4107455135833433</v>
      </c>
      <c r="E82" s="39">
        <v>1932.1849232674999</v>
      </c>
    </row>
    <row r="83" spans="1:5" x14ac:dyDescent="0.15">
      <c r="A83" s="3">
        <f t="shared" si="2"/>
        <v>1650</v>
      </c>
      <c r="B83" s="3">
        <v>1668</v>
      </c>
      <c r="C83" s="41">
        <v>890.52697499479837</v>
      </c>
      <c r="D83" s="39">
        <v>24.549770905000031</v>
      </c>
      <c r="E83" s="39">
        <v>1931.236838</v>
      </c>
    </row>
    <row r="84" spans="1:5" x14ac:dyDescent="0.15">
      <c r="A84" s="3">
        <f t="shared" si="2"/>
        <v>1668</v>
      </c>
      <c r="B84" s="3">
        <v>1684</v>
      </c>
      <c r="C84" s="41">
        <v>902.71162779421354</v>
      </c>
      <c r="D84" s="39">
        <v>17.234795562667173</v>
      </c>
      <c r="E84" s="39">
        <v>1930.091544656</v>
      </c>
    </row>
    <row r="85" spans="1:5" x14ac:dyDescent="0.15">
      <c r="A85" s="3">
        <f t="shared" si="2"/>
        <v>1684</v>
      </c>
      <c r="B85" s="3">
        <v>1700</v>
      </c>
      <c r="C85" s="41">
        <v>914.2587115517988</v>
      </c>
      <c r="D85" s="39">
        <v>25.980585773696351</v>
      </c>
      <c r="E85" s="39">
        <v>1929.0664981023999</v>
      </c>
    </row>
    <row r="86" spans="1:5" x14ac:dyDescent="0.15">
      <c r="A86" s="3">
        <f t="shared" si="2"/>
        <v>1700</v>
      </c>
      <c r="B86" s="3">
        <v>1717</v>
      </c>
      <c r="C86" s="41">
        <v>925.87663631403177</v>
      </c>
      <c r="D86" s="39">
        <v>0</v>
      </c>
      <c r="E86" s="39">
        <v>1928.0348019999999</v>
      </c>
    </row>
    <row r="87" spans="1:5" x14ac:dyDescent="0.15">
      <c r="A87" s="3">
        <f t="shared" si="2"/>
        <v>1717</v>
      </c>
      <c r="B87" s="3">
        <v>1732</v>
      </c>
      <c r="C87" s="41">
        <v>934.94428490894541</v>
      </c>
      <c r="D87" s="39">
        <v>1.1028217398730484</v>
      </c>
      <c r="E87" s="39">
        <v>1926.9312812328999</v>
      </c>
    </row>
  </sheetData>
  <mergeCells count="1">
    <mergeCell ref="A1:B1"/>
  </mergeCells>
  <pageMargins left="0.75" right="0.75" top="1" bottom="1" header="0.5" footer="0.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1"/>
  <sheetViews>
    <sheetView workbookViewId="0">
      <selection activeCell="U1" sqref="U1"/>
    </sheetView>
  </sheetViews>
  <sheetFormatPr baseColWidth="10" defaultRowHeight="13" x14ac:dyDescent="0.15"/>
  <cols>
    <col min="1" max="1" width="17.33203125" customWidth="1"/>
    <col min="8" max="8" width="15.5" customWidth="1"/>
    <col min="14" max="14" width="19" customWidth="1"/>
  </cols>
  <sheetData>
    <row r="1" spans="1:15" x14ac:dyDescent="0.15">
      <c r="A1" t="s">
        <v>698</v>
      </c>
      <c r="H1" t="s">
        <v>703</v>
      </c>
      <c r="N1" t="s">
        <v>706</v>
      </c>
    </row>
    <row r="2" spans="1:15" x14ac:dyDescent="0.15">
      <c r="A2" t="s">
        <v>699</v>
      </c>
      <c r="H2" t="s">
        <v>704</v>
      </c>
      <c r="N2" t="s">
        <v>707</v>
      </c>
    </row>
    <row r="3" spans="1:15" x14ac:dyDescent="0.15">
      <c r="A3" t="s">
        <v>700</v>
      </c>
      <c r="H3" t="s">
        <v>705</v>
      </c>
      <c r="N3" t="s">
        <v>705</v>
      </c>
    </row>
    <row r="4" spans="1:15" x14ac:dyDescent="0.15">
      <c r="A4">
        <v>7.5</v>
      </c>
      <c r="B4">
        <v>489.4</v>
      </c>
      <c r="H4" s="37">
        <v>5.4471101600000002E-2</v>
      </c>
      <c r="I4">
        <v>0.33300000400000002</v>
      </c>
      <c r="N4">
        <v>0.15000000599999999</v>
      </c>
      <c r="O4">
        <v>0.33300000400000002</v>
      </c>
    </row>
    <row r="5" spans="1:15" x14ac:dyDescent="0.15">
      <c r="A5" s="36">
        <v>23</v>
      </c>
      <c r="B5">
        <v>491.3</v>
      </c>
      <c r="H5">
        <v>0.17455288799999999</v>
      </c>
      <c r="I5">
        <v>0.48940002900000001</v>
      </c>
      <c r="N5">
        <v>0.375</v>
      </c>
      <c r="O5">
        <v>0.48940002900000001</v>
      </c>
    </row>
    <row r="6" spans="1:15" x14ac:dyDescent="0.15">
      <c r="A6" s="36">
        <v>38</v>
      </c>
      <c r="B6">
        <v>552.20000000000005</v>
      </c>
      <c r="H6">
        <v>0.25759705900000002</v>
      </c>
      <c r="I6">
        <v>0.49130001699999998</v>
      </c>
      <c r="N6">
        <v>0.53000003100000004</v>
      </c>
      <c r="O6">
        <v>0.49130001699999998</v>
      </c>
    </row>
    <row r="7" spans="1:15" x14ac:dyDescent="0.15">
      <c r="A7" s="36">
        <v>51</v>
      </c>
      <c r="B7">
        <v>546.79999999999995</v>
      </c>
      <c r="H7">
        <v>0.34792420299999999</v>
      </c>
      <c r="I7">
        <v>0.55220001900000004</v>
      </c>
      <c r="N7">
        <v>0.68000000699999996</v>
      </c>
      <c r="O7">
        <v>0.55220001900000004</v>
      </c>
    </row>
    <row r="8" spans="1:15" x14ac:dyDescent="0.15">
      <c r="A8" s="36">
        <v>69</v>
      </c>
      <c r="B8">
        <v>392.5</v>
      </c>
      <c r="H8">
        <v>0.42544218900000003</v>
      </c>
      <c r="I8">
        <v>0.54680001700000003</v>
      </c>
      <c r="N8">
        <v>0.810000002</v>
      </c>
      <c r="O8">
        <v>0.54680001700000003</v>
      </c>
    </row>
    <row r="9" spans="1:15" x14ac:dyDescent="0.15">
      <c r="A9">
        <v>91.5</v>
      </c>
      <c r="B9">
        <v>436.2</v>
      </c>
      <c r="H9">
        <v>0.50248688500000005</v>
      </c>
      <c r="I9">
        <v>0.39250001299999998</v>
      </c>
      <c r="N9">
        <v>0.99000001000000004</v>
      </c>
      <c r="O9">
        <v>0.39250001299999998</v>
      </c>
    </row>
    <row r="10" spans="1:15" x14ac:dyDescent="0.15">
      <c r="A10" s="36">
        <v>115</v>
      </c>
      <c r="B10">
        <v>377.3</v>
      </c>
      <c r="H10">
        <v>0.60951524999999995</v>
      </c>
      <c r="I10">
        <v>0.43620002299999999</v>
      </c>
      <c r="N10">
        <v>1.2150000299999999</v>
      </c>
      <c r="O10">
        <v>0.43620002299999999</v>
      </c>
    </row>
    <row r="11" spans="1:15" x14ac:dyDescent="0.15">
      <c r="A11">
        <v>141.5</v>
      </c>
      <c r="B11">
        <v>464.4</v>
      </c>
      <c r="H11">
        <v>0.70620602399999999</v>
      </c>
      <c r="I11">
        <v>0.37729999400000003</v>
      </c>
      <c r="N11">
        <v>1.4499999299999999</v>
      </c>
      <c r="O11">
        <v>0.37729999400000003</v>
      </c>
    </row>
    <row r="12" spans="1:15" x14ac:dyDescent="0.15">
      <c r="A12" s="36">
        <v>167</v>
      </c>
      <c r="B12">
        <v>498</v>
      </c>
      <c r="H12">
        <v>0.84041106700000001</v>
      </c>
      <c r="I12">
        <v>0.464400023</v>
      </c>
      <c r="N12">
        <v>1.7150000299999999</v>
      </c>
      <c r="O12">
        <v>0.464400023</v>
      </c>
    </row>
    <row r="13" spans="1:15" x14ac:dyDescent="0.15">
      <c r="A13">
        <v>193.5</v>
      </c>
      <c r="B13">
        <v>338.2</v>
      </c>
      <c r="H13">
        <v>0.97889524699999997</v>
      </c>
      <c r="I13">
        <v>0.49800002599999998</v>
      </c>
      <c r="N13">
        <v>1.97000003</v>
      </c>
      <c r="O13">
        <v>0.49800002599999998</v>
      </c>
    </row>
    <row r="14" spans="1:15" x14ac:dyDescent="0.15">
      <c r="A14">
        <v>217.5</v>
      </c>
      <c r="B14">
        <v>471.8</v>
      </c>
      <c r="H14">
        <v>1.0766302299999999</v>
      </c>
      <c r="I14">
        <v>0.33820003300000001</v>
      </c>
      <c r="N14">
        <v>2.2349999</v>
      </c>
      <c r="O14">
        <v>0.33820003300000001</v>
      </c>
    </row>
    <row r="15" spans="1:15" x14ac:dyDescent="0.15">
      <c r="A15" s="36">
        <v>234</v>
      </c>
      <c r="B15">
        <v>570.70000000000005</v>
      </c>
      <c r="H15">
        <v>1.2001111499999999</v>
      </c>
      <c r="I15">
        <v>0.47179999900000003</v>
      </c>
      <c r="N15">
        <v>2.4749998999999998</v>
      </c>
      <c r="O15">
        <v>0.47179999900000003</v>
      </c>
    </row>
    <row r="16" spans="1:15" x14ac:dyDescent="0.15">
      <c r="A16">
        <v>247.5</v>
      </c>
      <c r="B16">
        <v>394.8</v>
      </c>
      <c r="H16">
        <v>1.3027998199999999</v>
      </c>
      <c r="I16">
        <v>0.57070004900000004</v>
      </c>
      <c r="N16">
        <v>2.63999987</v>
      </c>
      <c r="O16">
        <v>0.57070004900000004</v>
      </c>
    </row>
    <row r="17" spans="1:15" x14ac:dyDescent="0.15">
      <c r="A17" s="36">
        <v>266</v>
      </c>
      <c r="B17">
        <v>500.7</v>
      </c>
      <c r="H17">
        <v>1.3609219800000001</v>
      </c>
      <c r="I17">
        <v>0.39480000700000001</v>
      </c>
      <c r="N17">
        <v>2.7749998599999999</v>
      </c>
      <c r="O17">
        <v>0.39480000700000001</v>
      </c>
    </row>
    <row r="18" spans="1:15" x14ac:dyDescent="0.15">
      <c r="A18" s="36">
        <v>286</v>
      </c>
      <c r="B18">
        <v>426.3</v>
      </c>
      <c r="H18">
        <v>1.46193576</v>
      </c>
      <c r="I18">
        <v>0.50070005699999998</v>
      </c>
      <c r="N18">
        <v>2.9600000400000002</v>
      </c>
      <c r="O18">
        <v>0.50070005699999998</v>
      </c>
    </row>
    <row r="19" spans="1:15" x14ac:dyDescent="0.15">
      <c r="A19" s="36">
        <v>299</v>
      </c>
      <c r="B19">
        <v>740.6</v>
      </c>
      <c r="H19">
        <v>1.55491281</v>
      </c>
      <c r="I19">
        <v>0.42630001899999997</v>
      </c>
      <c r="N19">
        <v>3.1599998500000002</v>
      </c>
      <c r="O19">
        <v>0.42630001899999997</v>
      </c>
    </row>
    <row r="20" spans="1:15" x14ac:dyDescent="0.15">
      <c r="A20">
        <v>311.5</v>
      </c>
      <c r="B20">
        <v>376.8</v>
      </c>
      <c r="H20">
        <v>1.6599053100000001</v>
      </c>
      <c r="I20">
        <v>0.74059998999999999</v>
      </c>
      <c r="N20">
        <v>3.2899999599999998</v>
      </c>
      <c r="O20">
        <v>0.74059998999999999</v>
      </c>
    </row>
    <row r="21" spans="1:15" x14ac:dyDescent="0.15">
      <c r="A21" s="36">
        <v>329</v>
      </c>
      <c r="B21">
        <v>516.4</v>
      </c>
      <c r="H21">
        <v>1.7112684199999999</v>
      </c>
      <c r="I21">
        <v>0.376800001</v>
      </c>
      <c r="N21">
        <v>3.4149999599999998</v>
      </c>
      <c r="O21">
        <v>0.376800001</v>
      </c>
    </row>
    <row r="22" spans="1:15" x14ac:dyDescent="0.15">
      <c r="A22">
        <v>347.5</v>
      </c>
      <c r="B22">
        <v>546.4</v>
      </c>
      <c r="H22">
        <v>1.80981803</v>
      </c>
      <c r="I22">
        <v>0.51640003899999998</v>
      </c>
      <c r="N22">
        <v>3.58999991</v>
      </c>
      <c r="O22">
        <v>0.51640003899999998</v>
      </c>
    </row>
    <row r="23" spans="1:15" x14ac:dyDescent="0.15">
      <c r="A23">
        <v>365.5</v>
      </c>
      <c r="B23">
        <v>400</v>
      </c>
      <c r="H23">
        <v>1.9200513400000001</v>
      </c>
      <c r="I23">
        <v>0.54640007000000002</v>
      </c>
      <c r="N23">
        <v>3.7749998599999999</v>
      </c>
      <c r="O23">
        <v>0.54640007000000002</v>
      </c>
    </row>
    <row r="24" spans="1:15" x14ac:dyDescent="0.15">
      <c r="A24">
        <v>387.5</v>
      </c>
      <c r="B24">
        <v>402.8</v>
      </c>
      <c r="H24">
        <v>1.9985683000000001</v>
      </c>
      <c r="I24">
        <v>0.40000000600000002</v>
      </c>
      <c r="N24">
        <v>3.9549999200000001</v>
      </c>
      <c r="O24">
        <v>0.40000000600000002</v>
      </c>
    </row>
    <row r="25" spans="1:15" x14ac:dyDescent="0.15">
      <c r="A25" s="36">
        <v>415</v>
      </c>
      <c r="B25">
        <v>398.4</v>
      </c>
      <c r="H25">
        <v>2.09520507</v>
      </c>
      <c r="I25">
        <v>0.40279999399999999</v>
      </c>
      <c r="N25">
        <v>4.1749997099999998</v>
      </c>
      <c r="O25">
        <v>0.40279999399999999</v>
      </c>
    </row>
    <row r="26" spans="1:15" x14ac:dyDescent="0.15">
      <c r="A26" s="36">
        <v>440</v>
      </c>
      <c r="B26">
        <v>370.3</v>
      </c>
      <c r="H26">
        <v>2.2146816299999998</v>
      </c>
      <c r="I26">
        <v>0.398400009</v>
      </c>
      <c r="N26">
        <v>4.4499998099999996</v>
      </c>
      <c r="O26">
        <v>0.398400009</v>
      </c>
    </row>
    <row r="27" spans="1:15" x14ac:dyDescent="0.15">
      <c r="A27">
        <v>456.5</v>
      </c>
      <c r="B27">
        <v>439.7</v>
      </c>
      <c r="H27">
        <v>2.3156359200000001</v>
      </c>
      <c r="I27">
        <v>0.37029999499999999</v>
      </c>
      <c r="N27">
        <v>4.6999998099999996</v>
      </c>
      <c r="O27">
        <v>0.37029999499999999</v>
      </c>
    </row>
    <row r="28" spans="1:15" x14ac:dyDescent="0.15">
      <c r="A28" s="36">
        <v>476</v>
      </c>
      <c r="B28">
        <v>394.8</v>
      </c>
      <c r="H28">
        <v>2.3947532200000001</v>
      </c>
      <c r="I28">
        <v>0.43970003699999999</v>
      </c>
      <c r="N28">
        <v>4.8649997699999998</v>
      </c>
      <c r="O28">
        <v>0.43970003699999999</v>
      </c>
    </row>
    <row r="29" spans="1:15" x14ac:dyDescent="0.15">
      <c r="A29">
        <v>499.5</v>
      </c>
      <c r="B29">
        <v>501.1</v>
      </c>
      <c r="H29">
        <v>2.4787075500000002</v>
      </c>
      <c r="I29">
        <v>0.39480000700000001</v>
      </c>
      <c r="N29">
        <v>5.05999994</v>
      </c>
      <c r="O29">
        <v>0.39480000700000001</v>
      </c>
    </row>
    <row r="30" spans="1:15" x14ac:dyDescent="0.15">
      <c r="A30">
        <v>522.5</v>
      </c>
      <c r="B30">
        <v>470.3</v>
      </c>
      <c r="H30">
        <v>2.6071248100000002</v>
      </c>
      <c r="I30">
        <v>0.50110000399999999</v>
      </c>
      <c r="N30">
        <v>5.2950000800000003</v>
      </c>
      <c r="O30">
        <v>0.50110000399999999</v>
      </c>
    </row>
    <row r="31" spans="1:15" x14ac:dyDescent="0.15">
      <c r="A31" s="36">
        <v>546</v>
      </c>
      <c r="B31">
        <v>454.7</v>
      </c>
      <c r="H31">
        <v>2.7250845400000001</v>
      </c>
      <c r="I31">
        <v>0.47030001900000001</v>
      </c>
      <c r="N31">
        <v>5.5250000999999997</v>
      </c>
      <c r="O31">
        <v>0.47030001900000001</v>
      </c>
    </row>
    <row r="32" spans="1:15" x14ac:dyDescent="0.15">
      <c r="A32" s="36">
        <v>569</v>
      </c>
      <c r="B32">
        <v>476.4</v>
      </c>
      <c r="H32">
        <v>2.8416104299999998</v>
      </c>
      <c r="I32">
        <v>0.45470002300000001</v>
      </c>
      <c r="N32">
        <v>5.7599997500000004</v>
      </c>
      <c r="O32">
        <v>0.45470002300000001</v>
      </c>
    </row>
    <row r="33" spans="1:15" x14ac:dyDescent="0.15">
      <c r="A33" s="36">
        <v>592</v>
      </c>
      <c r="B33">
        <v>442.9</v>
      </c>
      <c r="H33">
        <v>2.9611000999999999</v>
      </c>
      <c r="I33">
        <v>0.47640001799999998</v>
      </c>
      <c r="N33">
        <v>5.9899997699999998</v>
      </c>
      <c r="O33">
        <v>0.47640001799999998</v>
      </c>
    </row>
    <row r="34" spans="1:15" x14ac:dyDescent="0.15">
      <c r="A34">
        <v>613.5</v>
      </c>
      <c r="B34">
        <v>417.6</v>
      </c>
      <c r="H34">
        <v>3.0721874200000001</v>
      </c>
      <c r="I34">
        <v>0.44290000200000001</v>
      </c>
      <c r="N34">
        <v>6.2199997900000001</v>
      </c>
      <c r="O34">
        <v>0.44290000200000001</v>
      </c>
    </row>
    <row r="35" spans="1:15" x14ac:dyDescent="0.15">
      <c r="A35" s="36">
        <v>637</v>
      </c>
      <c r="B35">
        <v>482.2</v>
      </c>
      <c r="H35">
        <v>3.1700980699999999</v>
      </c>
      <c r="I35">
        <v>0.41760003600000001</v>
      </c>
      <c r="N35">
        <v>6.43499994</v>
      </c>
      <c r="O35">
        <v>0.41760003600000001</v>
      </c>
    </row>
    <row r="36" spans="1:15" x14ac:dyDescent="0.15">
      <c r="A36">
        <v>662.5</v>
      </c>
      <c r="B36">
        <v>452.1</v>
      </c>
      <c r="H36">
        <v>3.29367185</v>
      </c>
      <c r="I36">
        <v>0.48220002699999998</v>
      </c>
      <c r="N36">
        <v>6.6700000800000003</v>
      </c>
      <c r="O36">
        <v>0.48220002699999998</v>
      </c>
    </row>
    <row r="37" spans="1:15" x14ac:dyDescent="0.15">
      <c r="A37">
        <v>686.5</v>
      </c>
      <c r="B37">
        <v>440.6</v>
      </c>
      <c r="H37">
        <v>3.4193918700000001</v>
      </c>
      <c r="I37">
        <v>0.45210003900000001</v>
      </c>
      <c r="N37">
        <v>6.9249997099999998</v>
      </c>
      <c r="O37">
        <v>0.45210003900000001</v>
      </c>
    </row>
    <row r="38" spans="1:15" x14ac:dyDescent="0.15">
      <c r="A38" s="36">
        <v>709</v>
      </c>
      <c r="B38">
        <v>454.7</v>
      </c>
      <c r="H38">
        <v>3.5347070700000001</v>
      </c>
      <c r="I38">
        <v>0.44060003800000003</v>
      </c>
      <c r="N38">
        <v>7.1649999600000003</v>
      </c>
      <c r="O38">
        <v>0.44060003800000003</v>
      </c>
    </row>
    <row r="39" spans="1:15" x14ac:dyDescent="0.15">
      <c r="A39">
        <v>731.5</v>
      </c>
      <c r="B39">
        <v>483</v>
      </c>
      <c r="H39">
        <v>3.6462745700000001</v>
      </c>
      <c r="I39">
        <v>0.45470002300000001</v>
      </c>
      <c r="N39">
        <v>7.3899998699999996</v>
      </c>
      <c r="O39">
        <v>0.45470002300000001</v>
      </c>
    </row>
    <row r="40" spans="1:15" x14ac:dyDescent="0.15">
      <c r="A40">
        <v>755.5</v>
      </c>
      <c r="B40">
        <v>439.1</v>
      </c>
      <c r="H40">
        <v>3.7647860099999999</v>
      </c>
      <c r="I40">
        <v>0.48300000999999998</v>
      </c>
      <c r="N40">
        <v>7.6149997699999998</v>
      </c>
      <c r="O40">
        <v>0.48300000999999998</v>
      </c>
    </row>
    <row r="41" spans="1:15" x14ac:dyDescent="0.15">
      <c r="A41" s="36">
        <v>780</v>
      </c>
      <c r="B41">
        <v>471</v>
      </c>
      <c r="H41">
        <v>3.8797087700000001</v>
      </c>
      <c r="I41">
        <v>0.439100027</v>
      </c>
      <c r="N41">
        <v>7.8550000200000003</v>
      </c>
      <c r="O41">
        <v>0.439100027</v>
      </c>
    </row>
    <row r="42" spans="1:15" x14ac:dyDescent="0.15">
      <c r="A42">
        <v>804.5</v>
      </c>
      <c r="B42">
        <v>478.1</v>
      </c>
      <c r="H42">
        <v>4.0055480000000001</v>
      </c>
      <c r="I42">
        <v>0.47100001600000002</v>
      </c>
      <c r="N42">
        <v>8.0999994300000004</v>
      </c>
      <c r="O42">
        <v>0.47100001600000002</v>
      </c>
    </row>
    <row r="43" spans="1:15" x14ac:dyDescent="0.15">
      <c r="A43">
        <v>828.5</v>
      </c>
      <c r="B43">
        <v>457.6</v>
      </c>
      <c r="H43">
        <v>4.1332850499999996</v>
      </c>
      <c r="I43">
        <v>0.47810003200000001</v>
      </c>
      <c r="N43">
        <v>8.3450002699999999</v>
      </c>
      <c r="O43">
        <v>0.47810003200000001</v>
      </c>
    </row>
    <row r="44" spans="1:15" x14ac:dyDescent="0.15">
      <c r="A44">
        <v>852.5</v>
      </c>
      <c r="B44">
        <v>498.9</v>
      </c>
      <c r="H44">
        <v>4.2530493700000003</v>
      </c>
      <c r="I44">
        <v>0.45760002700000002</v>
      </c>
      <c r="N44">
        <v>8.5850000400000006</v>
      </c>
      <c r="O44">
        <v>0.45760002700000002</v>
      </c>
    </row>
    <row r="45" spans="1:15" x14ac:dyDescent="0.15">
      <c r="A45">
        <v>876.5</v>
      </c>
      <c r="B45">
        <v>516.9</v>
      </c>
      <c r="H45">
        <v>4.3836226500000004</v>
      </c>
      <c r="I45">
        <v>0.498900026</v>
      </c>
      <c r="N45">
        <v>8.8249998099999996</v>
      </c>
      <c r="O45">
        <v>0.498900026</v>
      </c>
    </row>
    <row r="46" spans="1:15" x14ac:dyDescent="0.15">
      <c r="A46" s="36">
        <v>899</v>
      </c>
      <c r="B46">
        <v>543.29999999999995</v>
      </c>
      <c r="H46">
        <v>4.51890707</v>
      </c>
      <c r="I46">
        <v>0.51690006300000002</v>
      </c>
      <c r="N46">
        <v>9.0649995800000003</v>
      </c>
      <c r="O46">
        <v>0.51690006300000002</v>
      </c>
    </row>
    <row r="47" spans="1:15" x14ac:dyDescent="0.15">
      <c r="A47" s="36">
        <v>918</v>
      </c>
      <c r="B47">
        <v>548.1</v>
      </c>
      <c r="H47">
        <v>4.6522140500000004</v>
      </c>
      <c r="I47">
        <v>0.54330003299999996</v>
      </c>
      <c r="N47">
        <v>9.2899999599999994</v>
      </c>
      <c r="O47">
        <v>0.54330003299999996</v>
      </c>
    </row>
    <row r="48" spans="1:15" x14ac:dyDescent="0.15">
      <c r="A48" s="36">
        <v>938</v>
      </c>
      <c r="B48">
        <v>479.1</v>
      </c>
      <c r="H48">
        <v>4.7657785400000003</v>
      </c>
      <c r="I48">
        <v>0.54809999499999995</v>
      </c>
      <c r="N48">
        <v>9.4799995399999997</v>
      </c>
      <c r="O48">
        <v>0.54809999499999995</v>
      </c>
    </row>
    <row r="49" spans="1:15" x14ac:dyDescent="0.15">
      <c r="A49" s="36">
        <v>960</v>
      </c>
      <c r="B49">
        <v>519.70000000000005</v>
      </c>
      <c r="H49">
        <v>4.8702712100000003</v>
      </c>
      <c r="I49">
        <v>0.47910001899999999</v>
      </c>
      <c r="N49">
        <v>9.6799993499999992</v>
      </c>
      <c r="O49">
        <v>0.47910001899999999</v>
      </c>
    </row>
    <row r="50" spans="1:15" x14ac:dyDescent="0.15">
      <c r="A50" s="36">
        <v>979</v>
      </c>
      <c r="B50">
        <v>480</v>
      </c>
      <c r="H50">
        <v>4.9949541100000001</v>
      </c>
      <c r="I50">
        <v>0.51970004999999997</v>
      </c>
      <c r="N50">
        <v>9.8999996199999991</v>
      </c>
      <c r="O50">
        <v>0.51970004999999997</v>
      </c>
    </row>
    <row r="51" spans="1:15" x14ac:dyDescent="0.15">
      <c r="A51" s="36">
        <v>999</v>
      </c>
      <c r="B51">
        <v>569.9</v>
      </c>
      <c r="H51">
        <v>5.0944089899999998</v>
      </c>
      <c r="I51">
        <v>0.480000019</v>
      </c>
      <c r="N51">
        <v>10.0900002</v>
      </c>
      <c r="O51">
        <v>0.480000019</v>
      </c>
    </row>
    <row r="52" spans="1:15" x14ac:dyDescent="0.15">
      <c r="A52" s="36">
        <v>1020</v>
      </c>
      <c r="B52">
        <v>497</v>
      </c>
      <c r="H52">
        <v>5.2187056500000004</v>
      </c>
      <c r="I52">
        <v>0.56990003600000005</v>
      </c>
      <c r="N52">
        <v>10.29</v>
      </c>
      <c r="O52">
        <v>0.56990003600000005</v>
      </c>
    </row>
    <row r="53" spans="1:15" x14ac:dyDescent="0.15">
      <c r="A53" s="36">
        <v>1040</v>
      </c>
      <c r="B53">
        <v>493.7</v>
      </c>
      <c r="H53">
        <v>5.3325223900000003</v>
      </c>
      <c r="I53">
        <v>0.49700000900000002</v>
      </c>
      <c r="N53">
        <v>10.5</v>
      </c>
      <c r="O53">
        <v>0.49700000900000002</v>
      </c>
    </row>
    <row r="54" spans="1:15" x14ac:dyDescent="0.15">
      <c r="A54" s="36">
        <v>1060</v>
      </c>
      <c r="B54">
        <v>542.4</v>
      </c>
      <c r="H54">
        <v>5.4401993800000001</v>
      </c>
      <c r="I54">
        <v>0.49370002699999999</v>
      </c>
      <c r="N54">
        <v>10.699999800000001</v>
      </c>
      <c r="O54">
        <v>0.49370002699999999</v>
      </c>
    </row>
    <row r="55" spans="1:15" x14ac:dyDescent="0.15">
      <c r="A55" s="36">
        <v>1080</v>
      </c>
      <c r="B55">
        <v>535.9</v>
      </c>
      <c r="H55">
        <v>5.5584979099999998</v>
      </c>
      <c r="I55">
        <v>0.54240006200000002</v>
      </c>
      <c r="N55">
        <v>10.899999599999999</v>
      </c>
      <c r="O55">
        <v>0.54240006200000002</v>
      </c>
    </row>
    <row r="56" spans="1:15" x14ac:dyDescent="0.15">
      <c r="A56">
        <v>1101.5</v>
      </c>
      <c r="B56">
        <v>545.1</v>
      </c>
      <c r="H56">
        <v>5.6753787999999998</v>
      </c>
      <c r="I56">
        <v>0.53590005600000001</v>
      </c>
      <c r="N56">
        <v>11.0999994</v>
      </c>
      <c r="O56">
        <v>0.53590005600000001</v>
      </c>
    </row>
    <row r="57" spans="1:15" x14ac:dyDescent="0.15">
      <c r="A57">
        <v>1121.5</v>
      </c>
      <c r="B57">
        <v>599.9</v>
      </c>
      <c r="H57">
        <v>5.8031830800000002</v>
      </c>
      <c r="I57">
        <v>0.54509997399999999</v>
      </c>
      <c r="N57">
        <v>11.3149996</v>
      </c>
      <c r="O57">
        <v>0.54509997399999999</v>
      </c>
    </row>
    <row r="58" spans="1:15" x14ac:dyDescent="0.15">
      <c r="A58" s="36">
        <v>1140</v>
      </c>
      <c r="B58">
        <v>526.20000000000005</v>
      </c>
      <c r="H58">
        <v>5.9340224299999997</v>
      </c>
      <c r="I58">
        <v>0.59990006699999998</v>
      </c>
      <c r="N58">
        <v>11.514999400000001</v>
      </c>
      <c r="O58">
        <v>0.59990006699999998</v>
      </c>
    </row>
    <row r="59" spans="1:15" x14ac:dyDescent="0.15">
      <c r="A59" s="36">
        <v>1160</v>
      </c>
      <c r="B59">
        <v>620.4</v>
      </c>
      <c r="H59">
        <v>6.0401806799999997</v>
      </c>
      <c r="I59">
        <v>0.52620005599999997</v>
      </c>
      <c r="N59">
        <v>11.699999800000001</v>
      </c>
      <c r="O59">
        <v>0.52620005599999997</v>
      </c>
    </row>
    <row r="60" spans="1:15" x14ac:dyDescent="0.15">
      <c r="A60">
        <v>1182.5</v>
      </c>
      <c r="B60">
        <v>454.7</v>
      </c>
      <c r="H60">
        <v>6.1754913299999998</v>
      </c>
      <c r="I60">
        <v>0.62040007100000005</v>
      </c>
      <c r="N60">
        <v>11.899999599999999</v>
      </c>
      <c r="O60">
        <v>0.62040007100000005</v>
      </c>
    </row>
    <row r="61" spans="1:15" x14ac:dyDescent="0.15">
      <c r="A61">
        <v>1205.5</v>
      </c>
      <c r="B61">
        <v>553.70000000000005</v>
      </c>
      <c r="H61">
        <v>6.2870593100000001</v>
      </c>
      <c r="I61">
        <v>0.45470002300000001</v>
      </c>
      <c r="N61">
        <v>12.125</v>
      </c>
      <c r="O61">
        <v>0.45470002300000001</v>
      </c>
    </row>
    <row r="62" spans="1:15" x14ac:dyDescent="0.15">
      <c r="A62">
        <v>1225.5</v>
      </c>
      <c r="B62">
        <v>502.6</v>
      </c>
      <c r="H62">
        <v>6.4259367000000003</v>
      </c>
      <c r="I62">
        <v>0.55370003000000001</v>
      </c>
      <c r="N62">
        <v>12.3549995</v>
      </c>
      <c r="O62">
        <v>0.55370003000000001</v>
      </c>
    </row>
    <row r="63" spans="1:15" x14ac:dyDescent="0.15">
      <c r="A63" s="36">
        <v>1245</v>
      </c>
      <c r="B63">
        <v>522.9</v>
      </c>
      <c r="H63">
        <v>6.5355548900000002</v>
      </c>
      <c r="I63">
        <v>0.50260001399999998</v>
      </c>
      <c r="N63">
        <v>12.5549994</v>
      </c>
      <c r="O63">
        <v>0.50260001399999998</v>
      </c>
    </row>
    <row r="64" spans="1:15" x14ac:dyDescent="0.15">
      <c r="A64">
        <v>1263.5</v>
      </c>
      <c r="B64">
        <v>527.29999999999995</v>
      </c>
      <c r="H64">
        <v>6.6467499700000001</v>
      </c>
      <c r="I64">
        <v>0.52290004499999998</v>
      </c>
      <c r="N64">
        <v>12.75</v>
      </c>
      <c r="O64">
        <v>0.52290004499999998</v>
      </c>
    </row>
    <row r="65" spans="1:15" x14ac:dyDescent="0.15">
      <c r="A65">
        <v>1278.5</v>
      </c>
      <c r="B65">
        <v>609.6</v>
      </c>
      <c r="H65">
        <v>6.7531294800000001</v>
      </c>
      <c r="I65">
        <v>0.52729999999999999</v>
      </c>
      <c r="N65">
        <v>12.9349995</v>
      </c>
      <c r="O65">
        <v>0.52729999999999999</v>
      </c>
    </row>
    <row r="66" spans="1:15" x14ac:dyDescent="0.15">
      <c r="A66" s="36">
        <v>1294</v>
      </c>
      <c r="B66">
        <v>512.5</v>
      </c>
      <c r="H66">
        <v>6.8528461500000004</v>
      </c>
      <c r="I66">
        <v>0.60960000800000003</v>
      </c>
      <c r="N66">
        <v>13.085000000000001</v>
      </c>
      <c r="O66">
        <v>0.60960000800000003</v>
      </c>
    </row>
    <row r="67" spans="1:15" x14ac:dyDescent="0.15">
      <c r="A67">
        <v>1314.5</v>
      </c>
      <c r="B67">
        <v>533.79999999999995</v>
      </c>
      <c r="H67">
        <v>6.9394736300000002</v>
      </c>
      <c r="I67">
        <v>0.51250004800000004</v>
      </c>
      <c r="N67">
        <v>13.2399998</v>
      </c>
      <c r="O67">
        <v>0.51250004800000004</v>
      </c>
    </row>
    <row r="68" spans="1:15" x14ac:dyDescent="0.15">
      <c r="A68" s="36">
        <v>1333</v>
      </c>
      <c r="B68">
        <v>556.79999999999995</v>
      </c>
      <c r="H68">
        <v>7.0588073700000002</v>
      </c>
      <c r="I68">
        <v>0.53380000599999999</v>
      </c>
      <c r="N68">
        <v>13.4449997</v>
      </c>
      <c r="O68">
        <v>0.53380000599999999</v>
      </c>
    </row>
    <row r="69" spans="1:15" x14ac:dyDescent="0.15">
      <c r="A69" s="36">
        <v>1350</v>
      </c>
      <c r="B69">
        <v>623.6</v>
      </c>
      <c r="H69">
        <v>7.1711392399999996</v>
      </c>
      <c r="I69">
        <v>0.55680000799999996</v>
      </c>
      <c r="N69">
        <v>13.6300001</v>
      </c>
      <c r="O69">
        <v>0.55680000799999996</v>
      </c>
    </row>
    <row r="70" spans="1:15" x14ac:dyDescent="0.15">
      <c r="A70" s="36">
        <v>1371</v>
      </c>
      <c r="B70">
        <v>522.6</v>
      </c>
      <c r="H70">
        <v>7.2867460299999998</v>
      </c>
      <c r="I70">
        <v>0.62360000599999998</v>
      </c>
      <c r="N70">
        <v>13.7999992</v>
      </c>
      <c r="O70">
        <v>0.62360000599999998</v>
      </c>
    </row>
    <row r="71" spans="1:15" x14ac:dyDescent="0.15">
      <c r="A71" s="36">
        <v>1391</v>
      </c>
      <c r="B71">
        <v>570.20000000000005</v>
      </c>
      <c r="H71">
        <v>7.4064254800000002</v>
      </c>
      <c r="I71">
        <v>0.52259999499999998</v>
      </c>
      <c r="N71">
        <v>14.0099993</v>
      </c>
      <c r="O71">
        <v>0.52259999499999998</v>
      </c>
    </row>
    <row r="72" spans="1:15" x14ac:dyDescent="0.15">
      <c r="A72" s="36">
        <v>1410</v>
      </c>
      <c r="B72">
        <v>561.9</v>
      </c>
      <c r="H72">
        <v>7.5307879399999997</v>
      </c>
      <c r="I72">
        <v>0.57020002599999997</v>
      </c>
      <c r="N72">
        <v>14.21</v>
      </c>
      <c r="O72">
        <v>0.57020002599999997</v>
      </c>
    </row>
    <row r="73" spans="1:15" x14ac:dyDescent="0.15">
      <c r="A73" s="36">
        <v>1430</v>
      </c>
      <c r="B73">
        <v>568.4</v>
      </c>
      <c r="H73">
        <v>7.6472120300000004</v>
      </c>
      <c r="I73">
        <v>0.56190007900000005</v>
      </c>
      <c r="N73">
        <v>14.399999599999999</v>
      </c>
      <c r="O73">
        <v>0.56190007900000005</v>
      </c>
    </row>
    <row r="74" spans="1:15" x14ac:dyDescent="0.15">
      <c r="A74">
        <v>1449.5</v>
      </c>
      <c r="B74">
        <v>591.5</v>
      </c>
      <c r="H74">
        <v>7.7711815800000004</v>
      </c>
      <c r="I74">
        <v>0.56840002499999998</v>
      </c>
      <c r="N74">
        <v>14.5999994</v>
      </c>
      <c r="O74">
        <v>0.56840002499999998</v>
      </c>
    </row>
    <row r="75" spans="1:15" x14ac:dyDescent="0.15">
      <c r="A75">
        <v>1468.5</v>
      </c>
      <c r="B75">
        <v>553.9</v>
      </c>
      <c r="H75">
        <v>7.8969645499999999</v>
      </c>
      <c r="I75">
        <v>0.591500044</v>
      </c>
      <c r="N75">
        <v>14.795000099999999</v>
      </c>
      <c r="O75">
        <v>0.591500044</v>
      </c>
    </row>
    <row r="76" spans="1:15" x14ac:dyDescent="0.15">
      <c r="A76">
        <v>1486.5</v>
      </c>
      <c r="B76">
        <v>626.70000000000005</v>
      </c>
      <c r="H76">
        <v>8.0117311499999992</v>
      </c>
      <c r="I76">
        <v>0.55390006300000005</v>
      </c>
      <c r="N76">
        <v>14.984999699999999</v>
      </c>
      <c r="O76">
        <v>0.55390006300000005</v>
      </c>
    </row>
    <row r="77" spans="1:15" x14ac:dyDescent="0.15">
      <c r="A77">
        <v>1503.5</v>
      </c>
      <c r="B77">
        <v>630.5</v>
      </c>
      <c r="H77">
        <v>8.1347475100000004</v>
      </c>
      <c r="I77">
        <v>0.62670004400000001</v>
      </c>
      <c r="N77">
        <v>15.164999999999999</v>
      </c>
      <c r="O77">
        <v>0.62670004400000001</v>
      </c>
    </row>
    <row r="78" spans="1:15" x14ac:dyDescent="0.15">
      <c r="A78">
        <v>1520.5</v>
      </c>
      <c r="B78">
        <v>645.79999999999995</v>
      </c>
      <c r="H78">
        <v>8.2516345999999992</v>
      </c>
      <c r="I78">
        <v>0.63050001899999997</v>
      </c>
      <c r="N78">
        <v>15.335000000000001</v>
      </c>
      <c r="O78">
        <v>0.63050001899999997</v>
      </c>
    </row>
    <row r="79" spans="1:15" x14ac:dyDescent="0.15">
      <c r="A79">
        <v>1538.5</v>
      </c>
      <c r="B79">
        <v>560.70000000000005</v>
      </c>
      <c r="H79">
        <v>8.3713579199999995</v>
      </c>
      <c r="I79">
        <v>0.64579999399999999</v>
      </c>
      <c r="N79">
        <v>15.5050001</v>
      </c>
      <c r="O79">
        <v>0.64579999399999999</v>
      </c>
    </row>
    <row r="80" spans="1:15" x14ac:dyDescent="0.15">
      <c r="A80">
        <v>1555.5</v>
      </c>
      <c r="B80">
        <v>658.3</v>
      </c>
      <c r="H80">
        <v>8.4814186100000004</v>
      </c>
      <c r="I80">
        <v>0.56070005899999997</v>
      </c>
      <c r="N80">
        <v>15.6849995</v>
      </c>
      <c r="O80">
        <v>0.56070005899999997</v>
      </c>
    </row>
    <row r="81" spans="1:15" x14ac:dyDescent="0.15">
      <c r="A81" s="36">
        <v>1569</v>
      </c>
      <c r="B81">
        <v>682.1</v>
      </c>
      <c r="H81">
        <v>8.6034593600000004</v>
      </c>
      <c r="I81">
        <v>0.65830004200000003</v>
      </c>
      <c r="N81">
        <v>15.8549995</v>
      </c>
      <c r="O81">
        <v>0.65830004200000003</v>
      </c>
    </row>
    <row r="82" spans="1:15" x14ac:dyDescent="0.15">
      <c r="A82">
        <v>1582.5</v>
      </c>
      <c r="B82">
        <v>649.6</v>
      </c>
      <c r="H82">
        <v>8.7038774500000002</v>
      </c>
      <c r="I82">
        <v>0.68209999799999999</v>
      </c>
      <c r="N82">
        <v>15.9899998</v>
      </c>
      <c r="O82">
        <v>0.68209999799999999</v>
      </c>
    </row>
    <row r="83" spans="1:15" x14ac:dyDescent="0.15">
      <c r="A83" s="36">
        <v>1599</v>
      </c>
      <c r="B83">
        <v>664</v>
      </c>
      <c r="H83">
        <v>8.7995109599999992</v>
      </c>
      <c r="I83">
        <v>0.64960002900000002</v>
      </c>
      <c r="N83">
        <v>16.125</v>
      </c>
      <c r="O83">
        <v>0.64960002900000002</v>
      </c>
    </row>
    <row r="84" spans="1:15" x14ac:dyDescent="0.15">
      <c r="A84" s="36">
        <v>1616</v>
      </c>
      <c r="B84">
        <v>698.3</v>
      </c>
      <c r="H84">
        <v>8.9189863200000001</v>
      </c>
      <c r="I84">
        <v>0.66400003399999996</v>
      </c>
      <c r="N84">
        <v>16.289999000000002</v>
      </c>
      <c r="O84">
        <v>0.66400003399999996</v>
      </c>
    </row>
    <row r="85" spans="1:15" x14ac:dyDescent="0.15">
      <c r="A85" s="36">
        <v>16326</v>
      </c>
      <c r="B85">
        <v>61.8</v>
      </c>
      <c r="H85">
        <v>9.0484418899999994</v>
      </c>
      <c r="I85">
        <v>0.69830000400000003</v>
      </c>
      <c r="N85">
        <v>16.459999100000001</v>
      </c>
      <c r="O85">
        <v>0.69830000400000003</v>
      </c>
    </row>
    <row r="86" spans="1:15" x14ac:dyDescent="0.15">
      <c r="A86">
        <v>1648.5</v>
      </c>
      <c r="B86">
        <v>626.70000000000005</v>
      </c>
      <c r="H86">
        <v>9.1639137300000009</v>
      </c>
      <c r="I86">
        <v>0.66180002699999996</v>
      </c>
      <c r="N86">
        <v>16.619998899999999</v>
      </c>
      <c r="O86">
        <v>0.66180002699999996</v>
      </c>
    </row>
    <row r="87" spans="1:15" x14ac:dyDescent="0.15">
      <c r="A87">
        <v>1664.5</v>
      </c>
      <c r="B87">
        <v>554.29999999999995</v>
      </c>
      <c r="H87">
        <v>9.2766790399999994</v>
      </c>
      <c r="I87">
        <v>0.62670004400000001</v>
      </c>
      <c r="N87">
        <v>16.784999800000001</v>
      </c>
      <c r="O87">
        <v>0.62670004400000001</v>
      </c>
    </row>
    <row r="88" spans="1:15" x14ac:dyDescent="0.15">
      <c r="H88">
        <v>9.3733940100000002</v>
      </c>
      <c r="I88">
        <v>0.55430000999999995</v>
      </c>
      <c r="N88">
        <v>16.9449997</v>
      </c>
      <c r="O88">
        <v>0.55430000999999995</v>
      </c>
    </row>
    <row r="90" spans="1:15" x14ac:dyDescent="0.15">
      <c r="A90" t="s">
        <v>701</v>
      </c>
    </row>
    <row r="91" spans="1:15" x14ac:dyDescent="0.15">
      <c r="A91" t="s">
        <v>702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workbookViewId="0">
      <selection activeCell="H21" sqref="H21"/>
    </sheetView>
  </sheetViews>
  <sheetFormatPr baseColWidth="10" defaultRowHeight="13" x14ac:dyDescent="0.15"/>
  <cols>
    <col min="1" max="1" width="17.33203125" customWidth="1"/>
    <col min="8" max="8" width="16.83203125" customWidth="1"/>
  </cols>
  <sheetData>
    <row r="1" spans="1:9" x14ac:dyDescent="0.15">
      <c r="A1" t="s">
        <v>708</v>
      </c>
      <c r="H1" t="s">
        <v>710</v>
      </c>
    </row>
    <row r="2" spans="1:9" x14ac:dyDescent="0.15">
      <c r="A2" t="s">
        <v>709</v>
      </c>
      <c r="H2" t="s">
        <v>711</v>
      </c>
    </row>
    <row r="3" spans="1:9" x14ac:dyDescent="0.15">
      <c r="A3" t="s">
        <v>705</v>
      </c>
      <c r="H3" t="s">
        <v>712</v>
      </c>
    </row>
    <row r="4" spans="1:9" x14ac:dyDescent="0.15">
      <c r="A4">
        <v>0.15000000599999999</v>
      </c>
      <c r="B4" s="37">
        <v>5.4471101600000002E-2</v>
      </c>
      <c r="H4" s="37">
        <v>7.49999955E-2</v>
      </c>
      <c r="I4">
        <v>0.48940002900000001</v>
      </c>
    </row>
    <row r="5" spans="1:9" x14ac:dyDescent="0.15">
      <c r="A5">
        <v>0.375</v>
      </c>
      <c r="B5">
        <v>0.17455288799999999</v>
      </c>
      <c r="H5">
        <v>0.22999998899999999</v>
      </c>
      <c r="I5">
        <v>0.49130001699999998</v>
      </c>
    </row>
    <row r="6" spans="1:9" x14ac:dyDescent="0.15">
      <c r="A6">
        <v>0.53000003100000004</v>
      </c>
      <c r="B6">
        <v>0.25759705900000002</v>
      </c>
      <c r="H6">
        <v>0.37999999499999998</v>
      </c>
      <c r="I6">
        <v>0.55220001900000004</v>
      </c>
    </row>
    <row r="7" spans="1:9" x14ac:dyDescent="0.15">
      <c r="A7">
        <v>0.68000000699999996</v>
      </c>
      <c r="B7">
        <v>0.34792420299999999</v>
      </c>
      <c r="H7">
        <v>0.50999998999999996</v>
      </c>
      <c r="I7">
        <v>0.54680001700000003</v>
      </c>
    </row>
    <row r="8" spans="1:9" x14ac:dyDescent="0.15">
      <c r="A8">
        <v>0.810000002</v>
      </c>
      <c r="B8">
        <v>0.42544218900000003</v>
      </c>
      <c r="H8">
        <v>0.689999998</v>
      </c>
      <c r="I8">
        <v>0.39250001299999998</v>
      </c>
    </row>
    <row r="9" spans="1:9" x14ac:dyDescent="0.15">
      <c r="A9">
        <v>0.99000001000000004</v>
      </c>
      <c r="B9">
        <v>0.50248688500000005</v>
      </c>
      <c r="H9">
        <v>0.914999962</v>
      </c>
      <c r="I9">
        <v>0.43620002299999999</v>
      </c>
    </row>
    <row r="10" spans="1:9" x14ac:dyDescent="0.15">
      <c r="A10">
        <v>1.2150000299999999</v>
      </c>
      <c r="B10">
        <v>0.60951524999999995</v>
      </c>
      <c r="H10">
        <v>1.14999998</v>
      </c>
      <c r="I10">
        <v>0.37729999400000003</v>
      </c>
    </row>
    <row r="11" spans="1:9" x14ac:dyDescent="0.15">
      <c r="A11">
        <v>1.4499999299999999</v>
      </c>
      <c r="B11">
        <v>0.70620602399999999</v>
      </c>
      <c r="H11">
        <v>1.4149999600000001</v>
      </c>
      <c r="I11">
        <v>0.464400023</v>
      </c>
    </row>
    <row r="12" spans="1:9" x14ac:dyDescent="0.15">
      <c r="A12">
        <v>1.7150000299999999</v>
      </c>
      <c r="B12">
        <v>0.84041106700000001</v>
      </c>
      <c r="H12">
        <v>1.6699999599999999</v>
      </c>
      <c r="I12">
        <v>0.49800002599999998</v>
      </c>
    </row>
    <row r="13" spans="1:9" x14ac:dyDescent="0.15">
      <c r="A13">
        <v>1.97000003</v>
      </c>
      <c r="B13">
        <v>0.97889524699999997</v>
      </c>
      <c r="H13">
        <v>1.93499994</v>
      </c>
      <c r="I13">
        <v>0.33820003300000001</v>
      </c>
    </row>
    <row r="14" spans="1:9" x14ac:dyDescent="0.15">
      <c r="A14">
        <v>2.2349999</v>
      </c>
      <c r="B14">
        <v>1.0766302299999999</v>
      </c>
      <c r="H14">
        <v>2.1749999500000001</v>
      </c>
      <c r="I14">
        <v>0.47179999900000003</v>
      </c>
    </row>
    <row r="15" spans="1:9" x14ac:dyDescent="0.15">
      <c r="A15">
        <v>2.4749998999999998</v>
      </c>
      <c r="B15">
        <v>1.2001111499999999</v>
      </c>
      <c r="H15">
        <v>2.33999991</v>
      </c>
      <c r="I15">
        <v>0.57070004900000004</v>
      </c>
    </row>
    <row r="16" spans="1:9" x14ac:dyDescent="0.15">
      <c r="A16">
        <v>2.63999987</v>
      </c>
      <c r="B16">
        <v>1.3027998199999999</v>
      </c>
      <c r="H16">
        <v>2.4749998999999998</v>
      </c>
      <c r="I16">
        <v>0.39480000700000001</v>
      </c>
    </row>
    <row r="17" spans="1:9" x14ac:dyDescent="0.15">
      <c r="A17">
        <v>2.7749998599999999</v>
      </c>
      <c r="B17">
        <v>1.3609219800000001</v>
      </c>
      <c r="H17">
        <v>2.6599998500000002</v>
      </c>
      <c r="I17">
        <v>0.50070005699999998</v>
      </c>
    </row>
    <row r="18" spans="1:9" x14ac:dyDescent="0.15">
      <c r="A18">
        <v>2.9600000400000002</v>
      </c>
      <c r="B18">
        <v>1.46193576</v>
      </c>
      <c r="H18">
        <v>2.8599999</v>
      </c>
      <c r="I18">
        <v>0.42630001899999997</v>
      </c>
    </row>
    <row r="19" spans="1:9" x14ac:dyDescent="0.15">
      <c r="A19">
        <v>3.1599998500000002</v>
      </c>
      <c r="B19">
        <v>1.55491281</v>
      </c>
      <c r="H19">
        <v>2.9900000100000002</v>
      </c>
      <c r="I19">
        <v>0.74059998999999999</v>
      </c>
    </row>
    <row r="20" spans="1:9" x14ac:dyDescent="0.15">
      <c r="A20">
        <v>3.2899999599999998</v>
      </c>
      <c r="B20">
        <v>1.6599053100000001</v>
      </c>
      <c r="H20">
        <v>3.1150000100000002</v>
      </c>
      <c r="I20">
        <v>0.376800001</v>
      </c>
    </row>
    <row r="21" spans="1:9" x14ac:dyDescent="0.15">
      <c r="A21">
        <v>3.4149999599999998</v>
      </c>
      <c r="B21">
        <v>1.7112684199999999</v>
      </c>
      <c r="H21">
        <v>3.2899999599999998</v>
      </c>
      <c r="I21">
        <v>0.51640003899999998</v>
      </c>
    </row>
    <row r="22" spans="1:9" x14ac:dyDescent="0.15">
      <c r="A22">
        <v>3.58999991</v>
      </c>
      <c r="B22">
        <v>1.80981803</v>
      </c>
      <c r="H22">
        <v>3.4749998999999998</v>
      </c>
      <c r="I22">
        <v>0.54640007000000002</v>
      </c>
    </row>
    <row r="23" spans="1:9" x14ac:dyDescent="0.15">
      <c r="A23">
        <v>3.7749998599999999</v>
      </c>
      <c r="B23">
        <v>1.9200513400000001</v>
      </c>
      <c r="H23">
        <v>3.65499997</v>
      </c>
      <c r="I23">
        <v>0.40000000600000002</v>
      </c>
    </row>
    <row r="24" spans="1:9" x14ac:dyDescent="0.15">
      <c r="A24">
        <v>3.9549999200000001</v>
      </c>
      <c r="B24">
        <v>1.9985683000000001</v>
      </c>
      <c r="H24">
        <v>3.875</v>
      </c>
      <c r="I24">
        <v>0.40279999399999999</v>
      </c>
    </row>
    <row r="25" spans="1:9" x14ac:dyDescent="0.15">
      <c r="A25">
        <v>4.1749997099999998</v>
      </c>
      <c r="B25">
        <v>2.09520507</v>
      </c>
      <c r="H25">
        <v>4.1500000999999997</v>
      </c>
      <c r="I25">
        <v>0.398400009</v>
      </c>
    </row>
    <row r="26" spans="1:9" x14ac:dyDescent="0.15">
      <c r="A26">
        <v>4.4499998099999996</v>
      </c>
      <c r="B26">
        <v>2.2146816299999998</v>
      </c>
      <c r="H26">
        <v>4.4000000999999997</v>
      </c>
      <c r="I26">
        <v>0.37029999499999999</v>
      </c>
    </row>
    <row r="27" spans="1:9" x14ac:dyDescent="0.15">
      <c r="A27">
        <v>4.6999998099999996</v>
      </c>
      <c r="B27">
        <v>2.3156359200000001</v>
      </c>
      <c r="H27">
        <v>4.56500006</v>
      </c>
      <c r="I27">
        <v>0.43970003699999999</v>
      </c>
    </row>
    <row r="28" spans="1:9" x14ac:dyDescent="0.15">
      <c r="A28">
        <v>4.8649997699999998</v>
      </c>
      <c r="B28">
        <v>2.3947532200000001</v>
      </c>
      <c r="H28">
        <v>4.7599997500000004</v>
      </c>
      <c r="I28">
        <v>0.39480000700000001</v>
      </c>
    </row>
    <row r="29" spans="1:9" x14ac:dyDescent="0.15">
      <c r="A29">
        <v>5.05999994</v>
      </c>
      <c r="B29">
        <v>2.4787075500000002</v>
      </c>
      <c r="H29">
        <v>4.9949998899999999</v>
      </c>
      <c r="I29">
        <v>0.50110000399999999</v>
      </c>
    </row>
    <row r="30" spans="1:9" x14ac:dyDescent="0.15">
      <c r="A30">
        <v>5.2950000800000003</v>
      </c>
      <c r="B30">
        <v>2.6071248100000002</v>
      </c>
      <c r="H30">
        <v>5.2249999000000003</v>
      </c>
      <c r="I30">
        <v>0.47030001900000001</v>
      </c>
    </row>
    <row r="31" spans="1:9" x14ac:dyDescent="0.15">
      <c r="A31">
        <v>5.5250000999999997</v>
      </c>
      <c r="B31">
        <v>2.7250845400000001</v>
      </c>
      <c r="H31">
        <v>5.4600000399999997</v>
      </c>
      <c r="I31">
        <v>0.45470002300000001</v>
      </c>
    </row>
    <row r="32" spans="1:9" x14ac:dyDescent="0.15">
      <c r="A32">
        <v>5.7599997500000004</v>
      </c>
      <c r="B32">
        <v>2.8416104299999998</v>
      </c>
      <c r="H32">
        <v>5.69000006</v>
      </c>
      <c r="I32">
        <v>0.47640001799999998</v>
      </c>
    </row>
    <row r="33" spans="1:9" x14ac:dyDescent="0.15">
      <c r="A33">
        <v>5.9899997699999998</v>
      </c>
      <c r="B33">
        <v>2.9611000999999999</v>
      </c>
      <c r="H33">
        <v>5.9200000800000003</v>
      </c>
      <c r="I33">
        <v>0.44290000200000001</v>
      </c>
    </row>
    <row r="34" spans="1:9" x14ac:dyDescent="0.15">
      <c r="A34">
        <v>6.2199997900000001</v>
      </c>
      <c r="B34">
        <v>3.0721874200000001</v>
      </c>
      <c r="H34">
        <v>6.1349997500000004</v>
      </c>
      <c r="I34">
        <v>0.41760003600000001</v>
      </c>
    </row>
    <row r="35" spans="1:9" x14ac:dyDescent="0.15">
      <c r="A35">
        <v>6.43499994</v>
      </c>
      <c r="B35">
        <v>3.1700980699999999</v>
      </c>
      <c r="H35">
        <v>6.3699998899999999</v>
      </c>
      <c r="I35">
        <v>0.48220002699999998</v>
      </c>
    </row>
    <row r="36" spans="1:9" x14ac:dyDescent="0.15">
      <c r="A36">
        <v>6.6700000800000003</v>
      </c>
      <c r="B36">
        <v>3.29367185</v>
      </c>
      <c r="H36">
        <v>6.625</v>
      </c>
      <c r="I36">
        <v>0.45210003900000001</v>
      </c>
    </row>
    <row r="37" spans="1:9" x14ac:dyDescent="0.15">
      <c r="A37">
        <v>6.9249997099999998</v>
      </c>
      <c r="B37">
        <v>3.4193918700000001</v>
      </c>
      <c r="H37">
        <v>6.8649997699999998</v>
      </c>
      <c r="I37">
        <v>0.44060003800000003</v>
      </c>
    </row>
    <row r="38" spans="1:9" x14ac:dyDescent="0.15">
      <c r="A38">
        <v>7.1649999600000003</v>
      </c>
      <c r="B38">
        <v>3.5347070700000001</v>
      </c>
      <c r="H38">
        <v>7.08999968</v>
      </c>
      <c r="I38">
        <v>0.45470002300000001</v>
      </c>
    </row>
    <row r="39" spans="1:9" x14ac:dyDescent="0.15">
      <c r="A39">
        <v>7.3899998699999996</v>
      </c>
      <c r="B39">
        <v>3.6462745700000001</v>
      </c>
      <c r="H39">
        <v>7.31500006</v>
      </c>
      <c r="I39">
        <v>0.48300000999999998</v>
      </c>
    </row>
    <row r="40" spans="1:9" x14ac:dyDescent="0.15">
      <c r="A40">
        <v>7.6149997699999998</v>
      </c>
      <c r="B40">
        <v>3.7647860099999999</v>
      </c>
      <c r="H40">
        <v>7.5549998299999999</v>
      </c>
      <c r="I40">
        <v>0.439100027</v>
      </c>
    </row>
    <row r="41" spans="1:9" x14ac:dyDescent="0.15">
      <c r="A41">
        <v>7.8550000200000003</v>
      </c>
      <c r="B41">
        <v>3.8797087700000001</v>
      </c>
      <c r="H41">
        <v>7.7999997099999998</v>
      </c>
      <c r="I41">
        <v>0.47100001600000002</v>
      </c>
    </row>
    <row r="42" spans="1:9" x14ac:dyDescent="0.15">
      <c r="A42">
        <v>8.0999994300000004</v>
      </c>
      <c r="B42">
        <v>4.0055480000000001</v>
      </c>
      <c r="H42">
        <v>8.0450000799999994</v>
      </c>
      <c r="I42">
        <v>0.47810003200000001</v>
      </c>
    </row>
    <row r="43" spans="1:9" x14ac:dyDescent="0.15">
      <c r="A43">
        <v>8.3450002699999999</v>
      </c>
      <c r="B43">
        <v>4.1332850499999996</v>
      </c>
      <c r="H43">
        <v>8.2849998500000002</v>
      </c>
      <c r="I43">
        <v>0.45760002700000002</v>
      </c>
    </row>
    <row r="44" spans="1:9" x14ac:dyDescent="0.15">
      <c r="A44">
        <v>8.5850000400000006</v>
      </c>
      <c r="B44">
        <v>4.2530493700000003</v>
      </c>
      <c r="H44">
        <v>8.5249996199999991</v>
      </c>
      <c r="I44">
        <v>0.498900026</v>
      </c>
    </row>
    <row r="45" spans="1:9" x14ac:dyDescent="0.15">
      <c r="A45">
        <v>8.8249998099999996</v>
      </c>
      <c r="B45">
        <v>4.3836226500000004</v>
      </c>
      <c r="H45">
        <v>8.7649993899999998</v>
      </c>
      <c r="I45">
        <v>0.51690006300000002</v>
      </c>
    </row>
    <row r="46" spans="1:9" x14ac:dyDescent="0.15">
      <c r="A46">
        <v>9.0649995800000003</v>
      </c>
      <c r="B46">
        <v>4.51890707</v>
      </c>
      <c r="H46">
        <v>8.9899997700000007</v>
      </c>
      <c r="I46">
        <v>0.54330003299999996</v>
      </c>
    </row>
    <row r="47" spans="1:9" x14ac:dyDescent="0.15">
      <c r="A47">
        <v>9.2899999599999994</v>
      </c>
      <c r="B47">
        <v>4.6522140500000004</v>
      </c>
      <c r="H47">
        <v>9.1799993499999992</v>
      </c>
      <c r="I47">
        <v>0.54809999499999995</v>
      </c>
    </row>
    <row r="48" spans="1:9" x14ac:dyDescent="0.15">
      <c r="A48">
        <v>9.4799995399999997</v>
      </c>
      <c r="B48">
        <v>4.7657785400000003</v>
      </c>
      <c r="H48">
        <v>9.3800001099999992</v>
      </c>
      <c r="I48">
        <v>0.47910001899999999</v>
      </c>
    </row>
    <row r="49" spans="1:9" x14ac:dyDescent="0.15">
      <c r="A49">
        <v>9.6799993499999992</v>
      </c>
      <c r="B49">
        <v>4.8702712100000003</v>
      </c>
      <c r="H49">
        <v>9.5999994300000004</v>
      </c>
      <c r="I49">
        <v>0.51970004999999997</v>
      </c>
    </row>
    <row r="50" spans="1:9" x14ac:dyDescent="0.15">
      <c r="A50">
        <v>9.8999996199999991</v>
      </c>
      <c r="B50">
        <v>4.9949541100000001</v>
      </c>
      <c r="H50">
        <v>9.7899999599999994</v>
      </c>
      <c r="I50">
        <v>0.480000019</v>
      </c>
    </row>
    <row r="51" spans="1:9" x14ac:dyDescent="0.15">
      <c r="A51">
        <v>10.0900002</v>
      </c>
      <c r="B51">
        <v>5.0944089899999998</v>
      </c>
      <c r="H51">
        <v>9.9899997700000007</v>
      </c>
      <c r="I51">
        <v>0.56990003600000005</v>
      </c>
    </row>
    <row r="52" spans="1:9" x14ac:dyDescent="0.15">
      <c r="A52">
        <v>10.29</v>
      </c>
      <c r="B52">
        <v>5.2187056500000004</v>
      </c>
      <c r="H52">
        <v>10.199999800000001</v>
      </c>
      <c r="I52">
        <v>0.49700000900000002</v>
      </c>
    </row>
    <row r="53" spans="1:9" x14ac:dyDescent="0.15">
      <c r="A53">
        <v>10.5</v>
      </c>
      <c r="B53">
        <v>5.3325223900000003</v>
      </c>
      <c r="H53">
        <v>10.399999599999999</v>
      </c>
      <c r="I53">
        <v>0.49370002699999999</v>
      </c>
    </row>
    <row r="54" spans="1:9" x14ac:dyDescent="0.15">
      <c r="A54">
        <v>10.699999800000001</v>
      </c>
      <c r="B54">
        <v>5.4401993800000001</v>
      </c>
      <c r="H54">
        <v>10.5999994</v>
      </c>
      <c r="I54">
        <v>0.54240006200000002</v>
      </c>
    </row>
    <row r="55" spans="1:9" x14ac:dyDescent="0.15">
      <c r="A55">
        <v>10.899999599999999</v>
      </c>
      <c r="B55">
        <v>5.5584979099999998</v>
      </c>
      <c r="H55">
        <v>10.800000199999999</v>
      </c>
      <c r="I55">
        <v>0.53590005600000001</v>
      </c>
    </row>
    <row r="56" spans="1:9" x14ac:dyDescent="0.15">
      <c r="A56">
        <v>11.0999994</v>
      </c>
      <c r="B56">
        <v>5.6753787999999998</v>
      </c>
      <c r="H56">
        <v>11.014999400000001</v>
      </c>
      <c r="I56">
        <v>0.54509997399999999</v>
      </c>
    </row>
    <row r="57" spans="1:9" x14ac:dyDescent="0.15">
      <c r="A57">
        <v>11.3149996</v>
      </c>
      <c r="B57">
        <v>5.8031830800000002</v>
      </c>
      <c r="H57">
        <v>11.2150002</v>
      </c>
      <c r="I57">
        <v>0.59990006699999998</v>
      </c>
    </row>
    <row r="58" spans="1:9" x14ac:dyDescent="0.15">
      <c r="A58">
        <v>11.514999400000001</v>
      </c>
      <c r="B58">
        <v>5.9340224299999997</v>
      </c>
      <c r="H58">
        <v>11.399999599999999</v>
      </c>
      <c r="I58">
        <v>0.52620005599999997</v>
      </c>
    </row>
    <row r="59" spans="1:9" x14ac:dyDescent="0.15">
      <c r="A59">
        <v>11.699999800000001</v>
      </c>
      <c r="B59">
        <v>6.0401806799999997</v>
      </c>
      <c r="H59">
        <v>11.5999994</v>
      </c>
      <c r="I59">
        <v>0.62040007100000005</v>
      </c>
    </row>
    <row r="60" spans="1:9" x14ac:dyDescent="0.15">
      <c r="A60">
        <v>11.899999599999999</v>
      </c>
      <c r="B60">
        <v>6.1754913299999998</v>
      </c>
      <c r="H60">
        <v>11.824999800000001</v>
      </c>
      <c r="I60">
        <v>0.45470002300000001</v>
      </c>
    </row>
    <row r="61" spans="1:9" x14ac:dyDescent="0.15">
      <c r="A61">
        <v>12.125</v>
      </c>
      <c r="B61">
        <v>6.2870593100000001</v>
      </c>
      <c r="H61">
        <v>12.0549994</v>
      </c>
      <c r="I61">
        <v>0.55370003000000001</v>
      </c>
    </row>
    <row r="62" spans="1:9" x14ac:dyDescent="0.15">
      <c r="A62">
        <v>12.3549995</v>
      </c>
      <c r="B62">
        <v>6.4259367000000003</v>
      </c>
      <c r="H62">
        <v>12.2550001</v>
      </c>
      <c r="I62">
        <v>0.50260001399999998</v>
      </c>
    </row>
    <row r="63" spans="1:9" x14ac:dyDescent="0.15">
      <c r="A63">
        <v>12.5549994</v>
      </c>
      <c r="B63">
        <v>6.5355548900000002</v>
      </c>
      <c r="H63">
        <v>12.449999800000001</v>
      </c>
      <c r="I63">
        <v>0.52290004499999998</v>
      </c>
    </row>
    <row r="64" spans="1:9" x14ac:dyDescent="0.15">
      <c r="A64">
        <v>12.75</v>
      </c>
      <c r="B64">
        <v>6.6467499700000001</v>
      </c>
      <c r="H64">
        <v>12.6349993</v>
      </c>
      <c r="I64">
        <v>0.52729999999999999</v>
      </c>
    </row>
    <row r="65" spans="1:9" x14ac:dyDescent="0.15">
      <c r="A65">
        <v>12.9349995</v>
      </c>
      <c r="B65">
        <v>6.7531294800000001</v>
      </c>
      <c r="H65">
        <v>12.7849998</v>
      </c>
      <c r="I65">
        <v>0.60960000800000003</v>
      </c>
    </row>
    <row r="66" spans="1:9" x14ac:dyDescent="0.15">
      <c r="A66">
        <v>13.085000000000001</v>
      </c>
      <c r="B66">
        <v>6.8528461500000004</v>
      </c>
      <c r="H66">
        <v>12.9399996</v>
      </c>
      <c r="I66">
        <v>0.51250004800000004</v>
      </c>
    </row>
    <row r="67" spans="1:9" x14ac:dyDescent="0.15">
      <c r="A67">
        <v>13.2399998</v>
      </c>
      <c r="B67">
        <v>6.9394736300000002</v>
      </c>
      <c r="H67">
        <v>13.144999500000001</v>
      </c>
      <c r="I67">
        <v>0.53380000599999999</v>
      </c>
    </row>
    <row r="68" spans="1:9" x14ac:dyDescent="0.15">
      <c r="A68">
        <v>13.4449997</v>
      </c>
      <c r="B68">
        <v>7.0588073700000002</v>
      </c>
      <c r="H68">
        <v>13.329999900000001</v>
      </c>
      <c r="I68">
        <v>0.55680000799999996</v>
      </c>
    </row>
    <row r="69" spans="1:9" x14ac:dyDescent="0.15">
      <c r="A69">
        <v>13.6300001</v>
      </c>
      <c r="B69">
        <v>7.1711392399999996</v>
      </c>
      <c r="H69">
        <v>13.5</v>
      </c>
      <c r="I69">
        <v>0.62360000599999998</v>
      </c>
    </row>
    <row r="70" spans="1:9" x14ac:dyDescent="0.15">
      <c r="A70">
        <v>13.7999992</v>
      </c>
      <c r="B70">
        <v>7.2867460299999998</v>
      </c>
      <c r="H70">
        <v>13.71</v>
      </c>
      <c r="I70">
        <v>0.52259999499999998</v>
      </c>
    </row>
    <row r="71" spans="1:9" x14ac:dyDescent="0.15">
      <c r="A71">
        <v>14.0099993</v>
      </c>
      <c r="B71">
        <v>7.4064254800000002</v>
      </c>
      <c r="H71">
        <v>13.9099998</v>
      </c>
      <c r="I71">
        <v>0.57020002599999997</v>
      </c>
    </row>
    <row r="72" spans="1:9" x14ac:dyDescent="0.15">
      <c r="A72">
        <v>14.21</v>
      </c>
      <c r="B72">
        <v>7.5307879399999997</v>
      </c>
      <c r="H72">
        <v>14.0999994</v>
      </c>
      <c r="I72">
        <v>0.56190007900000005</v>
      </c>
    </row>
    <row r="73" spans="1:9" x14ac:dyDescent="0.15">
      <c r="A73">
        <v>14.399999599999999</v>
      </c>
      <c r="B73">
        <v>7.6472120300000004</v>
      </c>
      <c r="H73">
        <v>14.2999992</v>
      </c>
      <c r="I73">
        <v>0.56840002499999998</v>
      </c>
    </row>
    <row r="74" spans="1:9" x14ac:dyDescent="0.15">
      <c r="A74">
        <v>14.5999994</v>
      </c>
      <c r="B74">
        <v>7.7711815800000004</v>
      </c>
      <c r="H74">
        <v>14.4949999</v>
      </c>
      <c r="I74">
        <v>0.591500044</v>
      </c>
    </row>
    <row r="75" spans="1:9" x14ac:dyDescent="0.15">
      <c r="A75">
        <v>14.795000099999999</v>
      </c>
      <c r="B75">
        <v>7.8969645499999999</v>
      </c>
      <c r="H75">
        <v>14.6849995</v>
      </c>
      <c r="I75">
        <v>0.55390006300000005</v>
      </c>
    </row>
    <row r="76" spans="1:9" x14ac:dyDescent="0.15">
      <c r="A76">
        <v>14.984999699999999</v>
      </c>
      <c r="B76">
        <v>8.0117311499999992</v>
      </c>
      <c r="H76">
        <v>14.8649998</v>
      </c>
      <c r="I76">
        <v>0.62670004400000001</v>
      </c>
    </row>
    <row r="77" spans="1:9" x14ac:dyDescent="0.15">
      <c r="A77">
        <v>15.164999999999999</v>
      </c>
      <c r="B77">
        <v>8.1347475100000004</v>
      </c>
      <c r="H77">
        <v>15.0349998</v>
      </c>
      <c r="I77">
        <v>0.63050001899999997</v>
      </c>
    </row>
    <row r="78" spans="1:9" x14ac:dyDescent="0.15">
      <c r="A78">
        <v>15.335000000000001</v>
      </c>
      <c r="B78">
        <v>8.2516345999999992</v>
      </c>
      <c r="H78">
        <v>15.204999900000001</v>
      </c>
      <c r="I78">
        <v>0.64579999399999999</v>
      </c>
    </row>
    <row r="79" spans="1:9" x14ac:dyDescent="0.15">
      <c r="A79">
        <v>15.5050001</v>
      </c>
      <c r="B79">
        <v>8.3713579199999995</v>
      </c>
      <c r="H79">
        <v>15.3849993</v>
      </c>
      <c r="I79">
        <v>0.56070005899999997</v>
      </c>
    </row>
    <row r="80" spans="1:9" x14ac:dyDescent="0.15">
      <c r="A80">
        <v>15.6849995</v>
      </c>
      <c r="B80">
        <v>8.4814186100000004</v>
      </c>
      <c r="H80">
        <v>15.5549994</v>
      </c>
      <c r="I80">
        <v>0.65830004200000003</v>
      </c>
    </row>
    <row r="81" spans="1:9" x14ac:dyDescent="0.15">
      <c r="A81">
        <v>15.8549995</v>
      </c>
      <c r="B81">
        <v>8.6034593600000004</v>
      </c>
      <c r="H81">
        <v>15.6899996</v>
      </c>
      <c r="I81">
        <v>0.68209999799999999</v>
      </c>
    </row>
    <row r="82" spans="1:9" x14ac:dyDescent="0.15">
      <c r="A82">
        <v>15.9899998</v>
      </c>
      <c r="B82">
        <v>8.7038774500000002</v>
      </c>
      <c r="H82">
        <v>15.824999800000001</v>
      </c>
      <c r="I82">
        <v>0.64960002900000002</v>
      </c>
    </row>
    <row r="83" spans="1:9" x14ac:dyDescent="0.15">
      <c r="A83">
        <v>16.125</v>
      </c>
      <c r="B83">
        <v>8.7995109599999992</v>
      </c>
      <c r="H83">
        <v>15.9899998</v>
      </c>
      <c r="I83">
        <v>0.66400003399999996</v>
      </c>
    </row>
    <row r="84" spans="1:9" x14ac:dyDescent="0.15">
      <c r="A84">
        <v>16.289999000000002</v>
      </c>
      <c r="B84">
        <v>8.9189863200000001</v>
      </c>
      <c r="H84">
        <v>16.159999800000001</v>
      </c>
      <c r="I84">
        <v>0.69830000400000003</v>
      </c>
    </row>
    <row r="85" spans="1:9" x14ac:dyDescent="0.15">
      <c r="A85">
        <v>16.459999100000001</v>
      </c>
      <c r="B85">
        <v>9.0484418899999994</v>
      </c>
      <c r="H85">
        <v>16.3199997</v>
      </c>
      <c r="I85">
        <v>0.66180002699999996</v>
      </c>
    </row>
    <row r="86" spans="1:9" x14ac:dyDescent="0.15">
      <c r="A86">
        <v>16.619998899999999</v>
      </c>
      <c r="B86">
        <v>9.1639137300000009</v>
      </c>
      <c r="H86">
        <v>16.484998699999998</v>
      </c>
      <c r="I86">
        <v>0.62670004400000001</v>
      </c>
    </row>
    <row r="87" spans="1:9" x14ac:dyDescent="0.15">
      <c r="A87">
        <v>16.784999800000001</v>
      </c>
      <c r="B87">
        <v>9.2766790399999994</v>
      </c>
      <c r="H87">
        <v>16.645000499999998</v>
      </c>
      <c r="I87">
        <v>0.55430000999999995</v>
      </c>
    </row>
    <row r="88" spans="1:9" x14ac:dyDescent="0.15">
      <c r="A88">
        <v>16.9449997</v>
      </c>
      <c r="B88">
        <v>9.3733940100000002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9"/>
  <sheetViews>
    <sheetView workbookViewId="0">
      <selection activeCell="B21" sqref="B21"/>
    </sheetView>
  </sheetViews>
  <sheetFormatPr baseColWidth="10" defaultRowHeight="13" x14ac:dyDescent="0.15"/>
  <cols>
    <col min="1" max="1" width="59.5" bestFit="1" customWidth="1"/>
  </cols>
  <sheetData>
    <row r="1" spans="1:2" x14ac:dyDescent="0.15">
      <c r="A1" t="s">
        <v>713</v>
      </c>
    </row>
    <row r="2" spans="1:2" x14ac:dyDescent="0.15">
      <c r="A2" t="s">
        <v>714</v>
      </c>
    </row>
    <row r="3" spans="1:2" x14ac:dyDescent="0.15">
      <c r="A3" t="s">
        <v>715</v>
      </c>
    </row>
    <row r="4" spans="1:2" x14ac:dyDescent="0.15">
      <c r="A4">
        <v>1</v>
      </c>
      <c r="B4">
        <v>30.000000226000001</v>
      </c>
    </row>
    <row r="5" spans="1:2" x14ac:dyDescent="0.15">
      <c r="A5">
        <v>1</v>
      </c>
      <c r="B5">
        <v>2.5</v>
      </c>
    </row>
    <row r="6" spans="1:2" x14ac:dyDescent="0.15">
      <c r="A6">
        <v>1</v>
      </c>
      <c r="B6">
        <v>3.2</v>
      </c>
    </row>
    <row r="7" spans="1:2" x14ac:dyDescent="0.15">
      <c r="A7">
        <v>1</v>
      </c>
      <c r="B7">
        <v>0.3</v>
      </c>
    </row>
    <row r="8" spans="1:2" x14ac:dyDescent="0.15">
      <c r="A8">
        <v>1</v>
      </c>
      <c r="B8">
        <v>1.7</v>
      </c>
    </row>
    <row r="9" spans="1:2" x14ac:dyDescent="0.15">
      <c r="A9">
        <v>1</v>
      </c>
      <c r="B9">
        <v>1.5</v>
      </c>
    </row>
    <row r="10" spans="1:2" x14ac:dyDescent="0.15">
      <c r="A10">
        <v>1</v>
      </c>
      <c r="B10">
        <v>1.8</v>
      </c>
    </row>
    <row r="11" spans="1:2" x14ac:dyDescent="0.15">
      <c r="A11">
        <v>1</v>
      </c>
      <c r="B11">
        <v>0.1</v>
      </c>
    </row>
    <row r="12" spans="1:2" x14ac:dyDescent="0.15">
      <c r="A12">
        <v>1</v>
      </c>
      <c r="B12">
        <v>3.6</v>
      </c>
    </row>
    <row r="13" spans="1:2" x14ac:dyDescent="0.15">
      <c r="A13">
        <v>1</v>
      </c>
      <c r="B13">
        <v>0.1</v>
      </c>
    </row>
    <row r="14" spans="1:2" x14ac:dyDescent="0.15">
      <c r="A14">
        <v>1</v>
      </c>
      <c r="B14">
        <v>1.6</v>
      </c>
    </row>
    <row r="15" spans="1:2" x14ac:dyDescent="0.15">
      <c r="A15">
        <v>1</v>
      </c>
      <c r="B15">
        <v>0.5</v>
      </c>
    </row>
    <row r="16" spans="1:2" x14ac:dyDescent="0.15">
      <c r="A16">
        <v>1</v>
      </c>
      <c r="B16">
        <v>4.5999999999999996</v>
      </c>
    </row>
    <row r="17" spans="1:2" x14ac:dyDescent="0.15">
      <c r="A17">
        <v>1</v>
      </c>
      <c r="B17">
        <v>0.4</v>
      </c>
    </row>
    <row r="18" spans="1:2" x14ac:dyDescent="0.15">
      <c r="A18">
        <v>1</v>
      </c>
      <c r="B18">
        <v>7.1</v>
      </c>
    </row>
    <row r="19" spans="1:2" x14ac:dyDescent="0.15">
      <c r="A19">
        <v>1</v>
      </c>
      <c r="B19">
        <v>2.0000000211</v>
      </c>
    </row>
    <row r="20" spans="1:2" x14ac:dyDescent="0.15">
      <c r="A20">
        <v>1</v>
      </c>
      <c r="B20">
        <v>4.2</v>
      </c>
    </row>
    <row r="21" spans="1:2" x14ac:dyDescent="0.15">
      <c r="A21">
        <v>1</v>
      </c>
      <c r="B21">
        <v>1.9</v>
      </c>
    </row>
    <row r="22" spans="1:2" x14ac:dyDescent="0.15">
      <c r="A22">
        <v>1</v>
      </c>
      <c r="B22">
        <v>5.7</v>
      </c>
    </row>
    <row r="23" spans="1:2" x14ac:dyDescent="0.15">
      <c r="A23">
        <v>1</v>
      </c>
      <c r="B23">
        <v>2.2000000000000002</v>
      </c>
    </row>
    <row r="24" spans="1:2" x14ac:dyDescent="0.15">
      <c r="A24">
        <v>1</v>
      </c>
      <c r="B24">
        <v>5.7</v>
      </c>
    </row>
    <row r="25" spans="1:2" x14ac:dyDescent="0.15">
      <c r="A25">
        <v>1</v>
      </c>
      <c r="B25">
        <v>2.8</v>
      </c>
    </row>
    <row r="26" spans="1:2" x14ac:dyDescent="0.15">
      <c r="A26">
        <v>1</v>
      </c>
      <c r="B26">
        <v>4</v>
      </c>
    </row>
    <row r="27" spans="1:2" x14ac:dyDescent="0.15">
      <c r="A27">
        <v>1</v>
      </c>
      <c r="B27">
        <v>0.1</v>
      </c>
    </row>
    <row r="28" spans="1:2" x14ac:dyDescent="0.15">
      <c r="A28">
        <v>1</v>
      </c>
      <c r="B28">
        <v>1</v>
      </c>
    </row>
    <row r="29" spans="1:2" x14ac:dyDescent="0.15">
      <c r="A29">
        <v>1</v>
      </c>
      <c r="B29">
        <v>0.2</v>
      </c>
    </row>
    <row r="30" spans="1:2" x14ac:dyDescent="0.15">
      <c r="A30">
        <v>1</v>
      </c>
      <c r="B30">
        <v>11.2</v>
      </c>
    </row>
    <row r="31" spans="1:2" x14ac:dyDescent="0.15">
      <c r="A31">
        <v>1</v>
      </c>
      <c r="B31">
        <v>2.1</v>
      </c>
    </row>
    <row r="32" spans="1:2" x14ac:dyDescent="0.15">
      <c r="A32">
        <v>1</v>
      </c>
      <c r="B32">
        <v>6.1</v>
      </c>
    </row>
    <row r="33" spans="1:2" x14ac:dyDescent="0.15">
      <c r="A33">
        <v>1</v>
      </c>
      <c r="B33">
        <v>0.1</v>
      </c>
    </row>
    <row r="34" spans="1:2" x14ac:dyDescent="0.15">
      <c r="A34">
        <v>1</v>
      </c>
      <c r="B34">
        <v>2.7</v>
      </c>
    </row>
    <row r="35" spans="1:2" x14ac:dyDescent="0.15">
      <c r="A35">
        <v>1</v>
      </c>
      <c r="B35">
        <v>0.3</v>
      </c>
    </row>
    <row r="36" spans="1:2" x14ac:dyDescent="0.15">
      <c r="A36">
        <v>1</v>
      </c>
      <c r="B36">
        <v>9.6999999999999993</v>
      </c>
    </row>
    <row r="37" spans="1:2" x14ac:dyDescent="0.15">
      <c r="A37">
        <v>1</v>
      </c>
      <c r="B37">
        <v>13</v>
      </c>
    </row>
    <row r="38" spans="1:2" x14ac:dyDescent="0.15">
      <c r="A38">
        <v>1</v>
      </c>
      <c r="B38">
        <v>23.500000019200002</v>
      </c>
    </row>
    <row r="39" spans="1:2" x14ac:dyDescent="0.15">
      <c r="A39">
        <v>1</v>
      </c>
      <c r="B39">
        <v>5.5</v>
      </c>
    </row>
    <row r="40" spans="1:2" x14ac:dyDescent="0.15">
      <c r="A40">
        <v>1</v>
      </c>
      <c r="B40">
        <v>11</v>
      </c>
    </row>
    <row r="41" spans="1:2" x14ac:dyDescent="0.15">
      <c r="A41">
        <v>1</v>
      </c>
      <c r="B41">
        <v>0.3</v>
      </c>
    </row>
    <row r="42" spans="1:2" x14ac:dyDescent="0.15">
      <c r="A42">
        <v>1</v>
      </c>
      <c r="B42">
        <v>6.7</v>
      </c>
    </row>
    <row r="43" spans="1:2" x14ac:dyDescent="0.15">
      <c r="A43">
        <v>1</v>
      </c>
      <c r="B43">
        <v>3.3</v>
      </c>
    </row>
    <row r="44" spans="1:2" x14ac:dyDescent="0.15">
      <c r="A44">
        <v>1</v>
      </c>
      <c r="B44">
        <v>6.7</v>
      </c>
    </row>
    <row r="45" spans="1:2" x14ac:dyDescent="0.15">
      <c r="A45">
        <v>1</v>
      </c>
      <c r="B45">
        <v>2</v>
      </c>
    </row>
    <row r="46" spans="1:2" x14ac:dyDescent="0.15">
      <c r="A46">
        <v>1</v>
      </c>
      <c r="B46">
        <v>3</v>
      </c>
    </row>
    <row r="47" spans="1:2" x14ac:dyDescent="0.15">
      <c r="A47">
        <v>1</v>
      </c>
      <c r="B47">
        <v>3</v>
      </c>
    </row>
    <row r="48" spans="1:2" x14ac:dyDescent="0.15">
      <c r="A48">
        <v>1</v>
      </c>
      <c r="B48">
        <v>0.2</v>
      </c>
    </row>
    <row r="49" spans="1:2" x14ac:dyDescent="0.15">
      <c r="A49">
        <v>1</v>
      </c>
      <c r="B49">
        <v>0.8</v>
      </c>
    </row>
    <row r="50" spans="1:2" x14ac:dyDescent="0.15">
      <c r="A50">
        <v>1</v>
      </c>
      <c r="B50">
        <v>0.2</v>
      </c>
    </row>
    <row r="51" spans="1:2" x14ac:dyDescent="0.15">
      <c r="A51">
        <v>1</v>
      </c>
      <c r="B51">
        <v>0.8</v>
      </c>
    </row>
    <row r="52" spans="1:2" x14ac:dyDescent="0.15">
      <c r="A52">
        <v>1</v>
      </c>
      <c r="B52">
        <v>4</v>
      </c>
    </row>
    <row r="53" spans="1:2" x14ac:dyDescent="0.15">
      <c r="A53">
        <v>1</v>
      </c>
      <c r="B53">
        <v>3</v>
      </c>
    </row>
    <row r="54" spans="1:2" x14ac:dyDescent="0.15">
      <c r="A54">
        <v>1</v>
      </c>
      <c r="B54">
        <v>0.3</v>
      </c>
    </row>
    <row r="55" spans="1:2" x14ac:dyDescent="0.15">
      <c r="A55">
        <v>1</v>
      </c>
      <c r="B55">
        <v>29.2</v>
      </c>
    </row>
    <row r="56" spans="1:2" x14ac:dyDescent="0.15">
      <c r="A56">
        <v>1</v>
      </c>
      <c r="B56">
        <v>2.5000000017400001</v>
      </c>
    </row>
    <row r="57" spans="1:2" x14ac:dyDescent="0.15">
      <c r="A57">
        <v>1</v>
      </c>
      <c r="B57">
        <v>3</v>
      </c>
    </row>
    <row r="58" spans="1:2" x14ac:dyDescent="0.15">
      <c r="A58">
        <v>1</v>
      </c>
      <c r="B58">
        <v>15</v>
      </c>
    </row>
    <row r="59" spans="1:2" x14ac:dyDescent="0.15">
      <c r="A59">
        <v>1</v>
      </c>
      <c r="B59">
        <v>12</v>
      </c>
    </row>
    <row r="60" spans="1:2" x14ac:dyDescent="0.15">
      <c r="A60">
        <v>1</v>
      </c>
      <c r="B60">
        <v>14</v>
      </c>
    </row>
    <row r="61" spans="1:2" x14ac:dyDescent="0.15">
      <c r="A61">
        <v>1</v>
      </c>
      <c r="B61">
        <v>10</v>
      </c>
    </row>
    <row r="62" spans="1:2" x14ac:dyDescent="0.15">
      <c r="A62">
        <v>1</v>
      </c>
      <c r="B62">
        <v>9</v>
      </c>
    </row>
    <row r="63" spans="1:2" x14ac:dyDescent="0.15">
      <c r="A63">
        <v>1</v>
      </c>
      <c r="B63">
        <v>3</v>
      </c>
    </row>
    <row r="64" spans="1:2" x14ac:dyDescent="0.15">
      <c r="A64">
        <v>1</v>
      </c>
      <c r="B64">
        <v>16</v>
      </c>
    </row>
    <row r="65" spans="1:2" x14ac:dyDescent="0.15">
      <c r="A65">
        <v>1</v>
      </c>
      <c r="B65">
        <v>7</v>
      </c>
    </row>
    <row r="66" spans="1:2" x14ac:dyDescent="0.15">
      <c r="A66">
        <v>1</v>
      </c>
      <c r="B66">
        <v>6</v>
      </c>
    </row>
    <row r="67" spans="1:2" x14ac:dyDescent="0.15">
      <c r="A67">
        <v>1</v>
      </c>
      <c r="B67">
        <v>12</v>
      </c>
    </row>
    <row r="68" spans="1:2" x14ac:dyDescent="0.15">
      <c r="A68">
        <v>1</v>
      </c>
      <c r="B68">
        <v>2</v>
      </c>
    </row>
    <row r="69" spans="1:2" x14ac:dyDescent="0.15">
      <c r="A69">
        <v>1</v>
      </c>
      <c r="B69">
        <v>13</v>
      </c>
    </row>
    <row r="70" spans="1:2" x14ac:dyDescent="0.15">
      <c r="A70">
        <v>1</v>
      </c>
      <c r="B70">
        <v>7</v>
      </c>
    </row>
    <row r="71" spans="1:2" x14ac:dyDescent="0.15">
      <c r="A71">
        <v>1</v>
      </c>
      <c r="B71">
        <v>10.5</v>
      </c>
    </row>
    <row r="72" spans="1:2" x14ac:dyDescent="0.15">
      <c r="A72">
        <v>1</v>
      </c>
      <c r="B72">
        <v>3.5000000158</v>
      </c>
    </row>
    <row r="73" spans="1:2" x14ac:dyDescent="0.15">
      <c r="A73">
        <v>1</v>
      </c>
      <c r="B73">
        <v>2</v>
      </c>
    </row>
    <row r="74" spans="1:2" x14ac:dyDescent="0.15">
      <c r="A74">
        <v>1</v>
      </c>
      <c r="B74">
        <v>4</v>
      </c>
    </row>
    <row r="75" spans="1:2" x14ac:dyDescent="0.15">
      <c r="A75">
        <v>1</v>
      </c>
      <c r="B75">
        <v>1</v>
      </c>
    </row>
    <row r="76" spans="1:2" x14ac:dyDescent="0.15">
      <c r="A76">
        <v>1</v>
      </c>
      <c r="B76">
        <v>6.5</v>
      </c>
    </row>
    <row r="77" spans="1:2" x14ac:dyDescent="0.15">
      <c r="A77">
        <v>1</v>
      </c>
      <c r="B77">
        <v>0.1</v>
      </c>
    </row>
    <row r="78" spans="1:2" x14ac:dyDescent="0.15">
      <c r="A78">
        <v>1</v>
      </c>
      <c r="B78">
        <v>7.4</v>
      </c>
    </row>
    <row r="79" spans="1:2" x14ac:dyDescent="0.15">
      <c r="A79">
        <v>1</v>
      </c>
      <c r="B79">
        <v>1</v>
      </c>
    </row>
    <row r="80" spans="1:2" x14ac:dyDescent="0.15">
      <c r="A80">
        <v>1</v>
      </c>
      <c r="B80">
        <v>42</v>
      </c>
    </row>
    <row r="81" spans="1:2" x14ac:dyDescent="0.15">
      <c r="A81">
        <v>1</v>
      </c>
      <c r="B81">
        <v>0.2</v>
      </c>
    </row>
    <row r="82" spans="1:2" x14ac:dyDescent="0.15">
      <c r="A82">
        <v>1</v>
      </c>
      <c r="B82">
        <v>3.8</v>
      </c>
    </row>
    <row r="83" spans="1:2" x14ac:dyDescent="0.15">
      <c r="A83">
        <v>1</v>
      </c>
      <c r="B83">
        <v>0.1</v>
      </c>
    </row>
    <row r="84" spans="1:2" x14ac:dyDescent="0.15">
      <c r="A84">
        <v>1</v>
      </c>
      <c r="B84">
        <v>8.9</v>
      </c>
    </row>
    <row r="85" spans="1:2" x14ac:dyDescent="0.15">
      <c r="A85">
        <v>1</v>
      </c>
      <c r="B85">
        <v>0.5</v>
      </c>
    </row>
    <row r="86" spans="1:2" x14ac:dyDescent="0.15">
      <c r="A86">
        <v>1</v>
      </c>
      <c r="B86">
        <v>19.5</v>
      </c>
    </row>
    <row r="87" spans="1:2" x14ac:dyDescent="0.15">
      <c r="A87">
        <v>1</v>
      </c>
      <c r="B87">
        <v>1.5</v>
      </c>
    </row>
    <row r="88" spans="1:2" x14ac:dyDescent="0.15">
      <c r="A88">
        <v>1</v>
      </c>
      <c r="B88">
        <v>11</v>
      </c>
    </row>
    <row r="89" spans="1:2" x14ac:dyDescent="0.15">
      <c r="A89">
        <v>1</v>
      </c>
      <c r="B89">
        <v>1</v>
      </c>
    </row>
    <row r="90" spans="1:2" x14ac:dyDescent="0.15">
      <c r="A90">
        <v>1</v>
      </c>
      <c r="B90">
        <v>25.5000000014</v>
      </c>
    </row>
    <row r="91" spans="1:2" x14ac:dyDescent="0.15">
      <c r="A91">
        <v>1</v>
      </c>
      <c r="B91">
        <v>0.5</v>
      </c>
    </row>
    <row r="92" spans="1:2" x14ac:dyDescent="0.15">
      <c r="A92">
        <v>1</v>
      </c>
      <c r="B92">
        <v>7.2</v>
      </c>
    </row>
    <row r="93" spans="1:2" x14ac:dyDescent="0.15">
      <c r="A93">
        <v>1</v>
      </c>
      <c r="B93">
        <v>1.8</v>
      </c>
    </row>
    <row r="94" spans="1:2" x14ac:dyDescent="0.15">
      <c r="A94">
        <v>1</v>
      </c>
      <c r="B94">
        <v>42.5</v>
      </c>
    </row>
    <row r="95" spans="1:2" x14ac:dyDescent="0.15">
      <c r="A95">
        <v>1</v>
      </c>
      <c r="B95">
        <v>0.1</v>
      </c>
    </row>
    <row r="96" spans="1:2" x14ac:dyDescent="0.15">
      <c r="A96">
        <v>1</v>
      </c>
      <c r="B96">
        <v>12.9</v>
      </c>
    </row>
    <row r="97" spans="1:2" x14ac:dyDescent="0.15">
      <c r="A97">
        <v>1</v>
      </c>
      <c r="B97">
        <v>1.2</v>
      </c>
    </row>
    <row r="98" spans="1:2" x14ac:dyDescent="0.15">
      <c r="A98">
        <v>1</v>
      </c>
      <c r="B98">
        <v>13.8</v>
      </c>
    </row>
    <row r="99" spans="1:2" x14ac:dyDescent="0.15">
      <c r="A99">
        <v>1</v>
      </c>
      <c r="B99">
        <v>1</v>
      </c>
    </row>
    <row r="100" spans="1:2" x14ac:dyDescent="0.15">
      <c r="A100">
        <v>1</v>
      </c>
      <c r="B100">
        <v>8</v>
      </c>
    </row>
    <row r="101" spans="1:2" x14ac:dyDescent="0.15">
      <c r="A101">
        <v>1</v>
      </c>
      <c r="B101">
        <v>3</v>
      </c>
    </row>
    <row r="102" spans="1:2" x14ac:dyDescent="0.15">
      <c r="A102">
        <v>1</v>
      </c>
      <c r="B102">
        <v>42</v>
      </c>
    </row>
    <row r="103" spans="1:2" x14ac:dyDescent="0.15">
      <c r="A103">
        <v>1</v>
      </c>
      <c r="B103">
        <v>0.5</v>
      </c>
    </row>
    <row r="104" spans="1:2" x14ac:dyDescent="0.15">
      <c r="A104">
        <v>1</v>
      </c>
      <c r="B104">
        <v>15.5</v>
      </c>
    </row>
    <row r="105" spans="1:2" x14ac:dyDescent="0.15">
      <c r="A105">
        <v>1</v>
      </c>
      <c r="B105">
        <v>1.5000000000125</v>
      </c>
    </row>
    <row r="106" spans="1:2" x14ac:dyDescent="0.15">
      <c r="A106">
        <v>1</v>
      </c>
      <c r="B106">
        <v>9.5</v>
      </c>
    </row>
    <row r="107" spans="1:2" x14ac:dyDescent="0.15">
      <c r="A107">
        <v>1</v>
      </c>
      <c r="B107">
        <v>0.5</v>
      </c>
    </row>
    <row r="108" spans="1:2" x14ac:dyDescent="0.15">
      <c r="A108">
        <v>1</v>
      </c>
      <c r="B108">
        <v>8.5</v>
      </c>
    </row>
    <row r="109" spans="1:2" x14ac:dyDescent="0.15">
      <c r="A109">
        <v>1</v>
      </c>
      <c r="B109">
        <v>0.3</v>
      </c>
    </row>
    <row r="110" spans="1:2" x14ac:dyDescent="0.15">
      <c r="A110">
        <v>1</v>
      </c>
      <c r="B110">
        <v>29.7</v>
      </c>
    </row>
    <row r="111" spans="1:2" x14ac:dyDescent="0.15">
      <c r="A111">
        <v>1</v>
      </c>
      <c r="B111">
        <v>0.2</v>
      </c>
    </row>
    <row r="112" spans="1:2" x14ac:dyDescent="0.15">
      <c r="A112">
        <v>1</v>
      </c>
      <c r="B112">
        <v>30.8</v>
      </c>
    </row>
    <row r="113" spans="1:2" x14ac:dyDescent="0.15">
      <c r="A113">
        <v>1</v>
      </c>
      <c r="B113">
        <v>0.2</v>
      </c>
    </row>
    <row r="114" spans="1:2" x14ac:dyDescent="0.15">
      <c r="A114">
        <v>1</v>
      </c>
      <c r="B114">
        <v>6</v>
      </c>
    </row>
    <row r="115" spans="1:2" x14ac:dyDescent="0.15">
      <c r="A115">
        <v>1</v>
      </c>
      <c r="B115">
        <v>1.6</v>
      </c>
    </row>
    <row r="116" spans="1:2" x14ac:dyDescent="0.15">
      <c r="A116">
        <v>1</v>
      </c>
      <c r="B116">
        <v>4.7</v>
      </c>
    </row>
    <row r="117" spans="1:2" x14ac:dyDescent="0.15">
      <c r="A117">
        <v>1</v>
      </c>
      <c r="B117">
        <v>0.50000000112999998</v>
      </c>
    </row>
    <row r="118" spans="1:2" x14ac:dyDescent="0.15">
      <c r="A118">
        <v>1</v>
      </c>
      <c r="B118">
        <v>36</v>
      </c>
    </row>
    <row r="119" spans="1:2" x14ac:dyDescent="0.15">
      <c r="A119">
        <v>1</v>
      </c>
      <c r="B119">
        <v>0.5</v>
      </c>
    </row>
    <row r="120" spans="1:2" x14ac:dyDescent="0.15">
      <c r="A120">
        <v>1</v>
      </c>
      <c r="B120">
        <v>71.5</v>
      </c>
    </row>
    <row r="121" spans="1:2" x14ac:dyDescent="0.15">
      <c r="A121">
        <v>1</v>
      </c>
      <c r="B121">
        <v>0.6</v>
      </c>
    </row>
    <row r="122" spans="1:2" x14ac:dyDescent="0.15">
      <c r="A122">
        <v>1</v>
      </c>
      <c r="B122">
        <v>29.4</v>
      </c>
    </row>
    <row r="123" spans="1:2" x14ac:dyDescent="0.15">
      <c r="A123">
        <v>1</v>
      </c>
      <c r="B123">
        <v>0.3</v>
      </c>
    </row>
    <row r="124" spans="1:2" x14ac:dyDescent="0.15">
      <c r="A124">
        <v>1</v>
      </c>
      <c r="B124">
        <v>16.7</v>
      </c>
    </row>
    <row r="125" spans="1:2" x14ac:dyDescent="0.15">
      <c r="A125">
        <v>1</v>
      </c>
      <c r="B125">
        <v>0.3</v>
      </c>
    </row>
    <row r="126" spans="1:2" x14ac:dyDescent="0.15">
      <c r="A126">
        <v>1</v>
      </c>
      <c r="B126">
        <v>9.6999999999999993</v>
      </c>
    </row>
    <row r="127" spans="1:2" x14ac:dyDescent="0.15">
      <c r="A127">
        <v>1</v>
      </c>
      <c r="B127">
        <v>1.5</v>
      </c>
    </row>
    <row r="128" spans="1:2" x14ac:dyDescent="0.15">
      <c r="A128">
        <v>1</v>
      </c>
      <c r="B128">
        <v>2.5</v>
      </c>
    </row>
    <row r="129" spans="1:2" x14ac:dyDescent="0.15">
      <c r="A129">
        <v>1</v>
      </c>
      <c r="B129">
        <v>0.3</v>
      </c>
    </row>
    <row r="130" spans="1:2" x14ac:dyDescent="0.15">
      <c r="A130">
        <v>1</v>
      </c>
      <c r="B130">
        <v>15.7</v>
      </c>
    </row>
    <row r="131" spans="1:2" x14ac:dyDescent="0.15">
      <c r="A131">
        <v>1</v>
      </c>
      <c r="B131">
        <v>1</v>
      </c>
    </row>
    <row r="132" spans="1:2" x14ac:dyDescent="0.15">
      <c r="A132">
        <v>1</v>
      </c>
      <c r="B132">
        <v>8</v>
      </c>
    </row>
    <row r="133" spans="1:2" x14ac:dyDescent="0.15">
      <c r="A133">
        <v>1</v>
      </c>
      <c r="B133">
        <v>0.30000000097000001</v>
      </c>
    </row>
    <row r="134" spans="1:2" x14ac:dyDescent="0.15">
      <c r="A134">
        <v>1</v>
      </c>
      <c r="B134">
        <v>60.7</v>
      </c>
    </row>
    <row r="135" spans="1:2" x14ac:dyDescent="0.15">
      <c r="A135">
        <v>1</v>
      </c>
      <c r="B135">
        <v>0.1</v>
      </c>
    </row>
    <row r="136" spans="1:2" x14ac:dyDescent="0.15">
      <c r="A136">
        <v>1</v>
      </c>
      <c r="B136">
        <v>16.899999999999999</v>
      </c>
    </row>
    <row r="137" spans="1:2" x14ac:dyDescent="0.15">
      <c r="A137">
        <v>1</v>
      </c>
      <c r="B137">
        <v>0.1</v>
      </c>
    </row>
    <row r="138" spans="1:2" x14ac:dyDescent="0.15">
      <c r="A138">
        <v>1</v>
      </c>
      <c r="B138">
        <v>8.9</v>
      </c>
    </row>
    <row r="139" spans="1:2" x14ac:dyDescent="0.15">
      <c r="A139">
        <v>1</v>
      </c>
      <c r="B139">
        <v>1</v>
      </c>
    </row>
    <row r="140" spans="1:2" x14ac:dyDescent="0.15">
      <c r="A140">
        <v>1</v>
      </c>
      <c r="B140">
        <v>47</v>
      </c>
    </row>
    <row r="141" spans="1:2" x14ac:dyDescent="0.15">
      <c r="A141">
        <v>1</v>
      </c>
      <c r="B141">
        <v>0.1</v>
      </c>
    </row>
    <row r="142" spans="1:2" x14ac:dyDescent="0.15">
      <c r="A142">
        <v>1</v>
      </c>
      <c r="B142">
        <v>39.9</v>
      </c>
    </row>
    <row r="143" spans="1:2" x14ac:dyDescent="0.15">
      <c r="A143">
        <v>1</v>
      </c>
      <c r="B143">
        <v>0.1</v>
      </c>
    </row>
    <row r="144" spans="1:2" x14ac:dyDescent="0.15">
      <c r="A144">
        <v>1</v>
      </c>
      <c r="B144">
        <v>10.9</v>
      </c>
    </row>
    <row r="145" spans="1:2" x14ac:dyDescent="0.15">
      <c r="A145">
        <v>1</v>
      </c>
      <c r="B145">
        <v>0.5</v>
      </c>
    </row>
    <row r="146" spans="1:2" x14ac:dyDescent="0.15">
      <c r="A146">
        <v>1</v>
      </c>
      <c r="B146">
        <v>6.5</v>
      </c>
    </row>
    <row r="147" spans="1:2" x14ac:dyDescent="0.15">
      <c r="A147">
        <v>1</v>
      </c>
      <c r="B147">
        <v>1.5</v>
      </c>
    </row>
    <row r="148" spans="1:2" x14ac:dyDescent="0.15">
      <c r="A148">
        <v>1</v>
      </c>
      <c r="B148">
        <v>4.5</v>
      </c>
    </row>
    <row r="149" spans="1:2" x14ac:dyDescent="0.15">
      <c r="A149">
        <v>1</v>
      </c>
      <c r="B149">
        <v>1</v>
      </c>
    </row>
    <row r="150" spans="1:2" x14ac:dyDescent="0.15">
      <c r="A150">
        <v>1</v>
      </c>
      <c r="B150">
        <v>12</v>
      </c>
    </row>
    <row r="151" spans="1:2" x14ac:dyDescent="0.15">
      <c r="A151">
        <v>1</v>
      </c>
      <c r="B151">
        <v>0.1</v>
      </c>
    </row>
    <row r="152" spans="1:2" x14ac:dyDescent="0.15">
      <c r="A152">
        <v>1</v>
      </c>
      <c r="B152">
        <v>2.1</v>
      </c>
    </row>
    <row r="153" spans="1:2" x14ac:dyDescent="0.15">
      <c r="A153">
        <v>1</v>
      </c>
      <c r="B153">
        <v>0.1</v>
      </c>
    </row>
    <row r="154" spans="1:2" x14ac:dyDescent="0.15">
      <c r="A154">
        <v>1</v>
      </c>
      <c r="B154">
        <v>3.7</v>
      </c>
    </row>
    <row r="155" spans="1:2" x14ac:dyDescent="0.15">
      <c r="A155">
        <v>1</v>
      </c>
      <c r="B155">
        <v>0.2</v>
      </c>
    </row>
    <row r="156" spans="1:2" x14ac:dyDescent="0.15">
      <c r="A156">
        <v>1</v>
      </c>
      <c r="B156">
        <v>2.8</v>
      </c>
    </row>
    <row r="157" spans="1:2" x14ac:dyDescent="0.15">
      <c r="A157">
        <v>1</v>
      </c>
      <c r="B157">
        <v>2</v>
      </c>
    </row>
    <row r="158" spans="1:2" x14ac:dyDescent="0.15">
      <c r="A158">
        <v>1</v>
      </c>
      <c r="B158">
        <v>12.000000719999999</v>
      </c>
    </row>
    <row r="159" spans="1:2" x14ac:dyDescent="0.15">
      <c r="A159">
        <v>1</v>
      </c>
      <c r="B159">
        <v>30</v>
      </c>
    </row>
    <row r="160" spans="1:2" x14ac:dyDescent="0.15">
      <c r="A160">
        <v>1</v>
      </c>
      <c r="B160">
        <v>1.5</v>
      </c>
    </row>
    <row r="161" spans="1:2" x14ac:dyDescent="0.15">
      <c r="A161">
        <v>1</v>
      </c>
      <c r="B161">
        <v>4.5</v>
      </c>
    </row>
    <row r="162" spans="1:2" x14ac:dyDescent="0.15">
      <c r="A162">
        <v>1</v>
      </c>
      <c r="B162">
        <v>0.1</v>
      </c>
    </row>
    <row r="163" spans="1:2" x14ac:dyDescent="0.15">
      <c r="A163">
        <v>1</v>
      </c>
      <c r="B163">
        <v>16.399999999999999</v>
      </c>
    </row>
    <row r="164" spans="1:2" x14ac:dyDescent="0.15">
      <c r="A164">
        <v>1</v>
      </c>
      <c r="B164">
        <v>2.5</v>
      </c>
    </row>
    <row r="165" spans="1:2" x14ac:dyDescent="0.15">
      <c r="A165">
        <v>1</v>
      </c>
      <c r="B165">
        <v>2.5</v>
      </c>
    </row>
    <row r="166" spans="1:2" x14ac:dyDescent="0.15">
      <c r="A166">
        <v>1</v>
      </c>
      <c r="B166">
        <v>0.1</v>
      </c>
    </row>
    <row r="167" spans="1:2" x14ac:dyDescent="0.15">
      <c r="A167">
        <v>1</v>
      </c>
      <c r="B167">
        <v>22.4</v>
      </c>
    </row>
    <row r="168" spans="1:2" x14ac:dyDescent="0.15">
      <c r="A168">
        <v>1</v>
      </c>
      <c r="B168">
        <v>0.3</v>
      </c>
    </row>
    <row r="169" spans="1:2" x14ac:dyDescent="0.15">
      <c r="A169">
        <v>1</v>
      </c>
      <c r="B169">
        <v>26.7</v>
      </c>
    </row>
    <row r="170" spans="1:2" x14ac:dyDescent="0.15">
      <c r="A170">
        <v>1</v>
      </c>
      <c r="B170">
        <v>0.1</v>
      </c>
    </row>
    <row r="171" spans="1:2" x14ac:dyDescent="0.15">
      <c r="A171">
        <v>1</v>
      </c>
      <c r="B171">
        <v>0.9</v>
      </c>
    </row>
    <row r="172" spans="1:2" x14ac:dyDescent="0.15">
      <c r="A172">
        <v>1</v>
      </c>
      <c r="B172">
        <v>2.5</v>
      </c>
    </row>
    <row r="173" spans="1:2" x14ac:dyDescent="0.15">
      <c r="A173">
        <v>1</v>
      </c>
      <c r="B173">
        <v>6.5</v>
      </c>
    </row>
    <row r="174" spans="1:2" x14ac:dyDescent="0.15">
      <c r="A174">
        <v>1</v>
      </c>
      <c r="B174">
        <v>3</v>
      </c>
    </row>
    <row r="175" spans="1:2" x14ac:dyDescent="0.15">
      <c r="A175">
        <v>1</v>
      </c>
      <c r="B175">
        <v>21</v>
      </c>
    </row>
    <row r="176" spans="1:2" x14ac:dyDescent="0.15">
      <c r="A176">
        <v>1</v>
      </c>
      <c r="B176">
        <v>23</v>
      </c>
    </row>
    <row r="177" spans="1:2" x14ac:dyDescent="0.15">
      <c r="A177">
        <v>1</v>
      </c>
      <c r="B177">
        <v>26</v>
      </c>
    </row>
    <row r="178" spans="1:2" x14ac:dyDescent="0.15">
      <c r="A178">
        <v>1</v>
      </c>
      <c r="B178">
        <v>30</v>
      </c>
    </row>
    <row r="179" spans="1:2" x14ac:dyDescent="0.15">
      <c r="A179">
        <v>1</v>
      </c>
      <c r="B179">
        <v>0.3</v>
      </c>
    </row>
    <row r="180" spans="1:2" x14ac:dyDescent="0.15">
      <c r="A180">
        <v>1</v>
      </c>
      <c r="B180">
        <v>6.2000000049999997</v>
      </c>
    </row>
    <row r="181" spans="1:2" x14ac:dyDescent="0.15">
      <c r="A181">
        <v>1</v>
      </c>
      <c r="B181">
        <v>1</v>
      </c>
    </row>
    <row r="182" spans="1:2" x14ac:dyDescent="0.15">
      <c r="A182">
        <v>1</v>
      </c>
      <c r="B182">
        <v>48</v>
      </c>
    </row>
    <row r="183" spans="1:2" x14ac:dyDescent="0.15">
      <c r="A183">
        <v>1</v>
      </c>
      <c r="B183">
        <v>0.8</v>
      </c>
    </row>
    <row r="184" spans="1:2" x14ac:dyDescent="0.15">
      <c r="A184">
        <v>1</v>
      </c>
      <c r="B184">
        <v>20.7</v>
      </c>
    </row>
    <row r="185" spans="1:2" x14ac:dyDescent="0.15">
      <c r="A185">
        <v>1</v>
      </c>
      <c r="B185">
        <v>0.3</v>
      </c>
    </row>
    <row r="186" spans="1:2" x14ac:dyDescent="0.15">
      <c r="A186">
        <v>1</v>
      </c>
      <c r="B186">
        <v>10.7</v>
      </c>
    </row>
    <row r="187" spans="1:2" x14ac:dyDescent="0.15">
      <c r="A187">
        <v>1</v>
      </c>
      <c r="B187">
        <v>6</v>
      </c>
    </row>
    <row r="188" spans="1:2" x14ac:dyDescent="0.15">
      <c r="A188">
        <v>1</v>
      </c>
      <c r="B188">
        <v>4</v>
      </c>
    </row>
    <row r="189" spans="1:2" x14ac:dyDescent="0.15">
      <c r="A189">
        <v>1</v>
      </c>
      <c r="B189">
        <v>4.5</v>
      </c>
    </row>
    <row r="190" spans="1:2" x14ac:dyDescent="0.15">
      <c r="A190">
        <v>1</v>
      </c>
      <c r="B190">
        <v>15.500000399999999</v>
      </c>
    </row>
    <row r="191" spans="1:2" x14ac:dyDescent="0.15">
      <c r="A191">
        <v>1</v>
      </c>
      <c r="B191">
        <v>4</v>
      </c>
    </row>
    <row r="192" spans="1:2" x14ac:dyDescent="0.15">
      <c r="A192">
        <v>1</v>
      </c>
      <c r="B192">
        <v>0.2</v>
      </c>
    </row>
    <row r="193" spans="1:2" x14ac:dyDescent="0.15">
      <c r="A193">
        <v>1</v>
      </c>
      <c r="B193">
        <v>8.8000000000000007</v>
      </c>
    </row>
    <row r="194" spans="1:2" x14ac:dyDescent="0.15">
      <c r="A194">
        <v>1</v>
      </c>
      <c r="B194">
        <v>1.3</v>
      </c>
    </row>
    <row r="195" spans="1:2" x14ac:dyDescent="0.15">
      <c r="A195">
        <v>1</v>
      </c>
      <c r="B195">
        <v>1.3</v>
      </c>
    </row>
    <row r="196" spans="1:2" x14ac:dyDescent="0.15">
      <c r="A196">
        <v>1</v>
      </c>
      <c r="B196">
        <v>0.3</v>
      </c>
    </row>
    <row r="197" spans="1:2" x14ac:dyDescent="0.15">
      <c r="A197">
        <v>1</v>
      </c>
      <c r="B197">
        <v>15.1</v>
      </c>
    </row>
    <row r="198" spans="1:2" x14ac:dyDescent="0.15">
      <c r="A198">
        <v>1</v>
      </c>
      <c r="B198">
        <v>0.6</v>
      </c>
    </row>
    <row r="199" spans="1:2" x14ac:dyDescent="0.15">
      <c r="A199">
        <v>1</v>
      </c>
      <c r="B199">
        <v>0.4</v>
      </c>
    </row>
    <row r="200" spans="1:2" x14ac:dyDescent="0.15">
      <c r="A200">
        <v>1</v>
      </c>
      <c r="B200">
        <v>1</v>
      </c>
    </row>
    <row r="201" spans="1:2" x14ac:dyDescent="0.15">
      <c r="A201">
        <v>1</v>
      </c>
      <c r="B201">
        <v>1.2</v>
      </c>
    </row>
    <row r="202" spans="1:2" x14ac:dyDescent="0.15">
      <c r="A202">
        <v>1</v>
      </c>
      <c r="B202">
        <v>1.2</v>
      </c>
    </row>
    <row r="203" spans="1:2" x14ac:dyDescent="0.15">
      <c r="A203">
        <v>1</v>
      </c>
      <c r="B203">
        <v>17.600000027</v>
      </c>
    </row>
    <row r="204" spans="1:2" x14ac:dyDescent="0.15">
      <c r="A204">
        <v>1</v>
      </c>
      <c r="B204">
        <v>1</v>
      </c>
    </row>
    <row r="205" spans="1:2" x14ac:dyDescent="0.15">
      <c r="A205">
        <v>1</v>
      </c>
      <c r="B205">
        <v>1</v>
      </c>
    </row>
    <row r="206" spans="1:2" x14ac:dyDescent="0.15">
      <c r="A206">
        <v>1</v>
      </c>
      <c r="B206">
        <v>3</v>
      </c>
    </row>
    <row r="207" spans="1:2" x14ac:dyDescent="0.15">
      <c r="A207">
        <v>1</v>
      </c>
      <c r="B207">
        <v>2.5</v>
      </c>
    </row>
    <row r="208" spans="1:2" x14ac:dyDescent="0.15">
      <c r="A208">
        <v>1</v>
      </c>
      <c r="B208">
        <v>1</v>
      </c>
    </row>
    <row r="209" spans="1:2" x14ac:dyDescent="0.15">
      <c r="A209">
        <v>1</v>
      </c>
      <c r="B209">
        <v>2.5</v>
      </c>
    </row>
    <row r="210" spans="1:2" x14ac:dyDescent="0.15">
      <c r="A210">
        <v>1</v>
      </c>
      <c r="B210">
        <v>2</v>
      </c>
    </row>
    <row r="211" spans="1:2" x14ac:dyDescent="0.15">
      <c r="A211">
        <v>1</v>
      </c>
      <c r="B211">
        <v>1</v>
      </c>
    </row>
    <row r="212" spans="1:2" x14ac:dyDescent="0.15">
      <c r="A212">
        <v>1</v>
      </c>
      <c r="B212">
        <v>3</v>
      </c>
    </row>
    <row r="213" spans="1:2" x14ac:dyDescent="0.15">
      <c r="A213">
        <v>1</v>
      </c>
      <c r="B213">
        <v>2.5</v>
      </c>
    </row>
    <row r="214" spans="1:2" x14ac:dyDescent="0.15">
      <c r="A214">
        <v>1</v>
      </c>
      <c r="B214">
        <v>7.6</v>
      </c>
    </row>
    <row r="215" spans="1:2" x14ac:dyDescent="0.15">
      <c r="A215">
        <v>1</v>
      </c>
      <c r="B215">
        <v>1.8</v>
      </c>
    </row>
    <row r="216" spans="1:2" x14ac:dyDescent="0.15">
      <c r="A216">
        <v>1</v>
      </c>
      <c r="B216">
        <v>7.1</v>
      </c>
    </row>
    <row r="217" spans="1:2" x14ac:dyDescent="0.15">
      <c r="A217">
        <v>1</v>
      </c>
      <c r="B217">
        <v>1.5</v>
      </c>
    </row>
    <row r="218" spans="1:2" x14ac:dyDescent="0.15">
      <c r="A218">
        <v>1</v>
      </c>
      <c r="B218">
        <v>1.5</v>
      </c>
    </row>
    <row r="219" spans="1:2" x14ac:dyDescent="0.15">
      <c r="A219">
        <v>1</v>
      </c>
      <c r="B219">
        <v>0.2</v>
      </c>
    </row>
    <row r="220" spans="1:2" x14ac:dyDescent="0.15">
      <c r="A220">
        <v>1</v>
      </c>
      <c r="B220">
        <v>9.8000000000000007</v>
      </c>
    </row>
    <row r="221" spans="1:2" x14ac:dyDescent="0.15">
      <c r="A221">
        <v>1</v>
      </c>
      <c r="B221">
        <v>4.5</v>
      </c>
    </row>
    <row r="222" spans="1:2" x14ac:dyDescent="0.15">
      <c r="A222">
        <v>1</v>
      </c>
      <c r="B222">
        <v>2.2999999999999998</v>
      </c>
    </row>
    <row r="223" spans="1:2" x14ac:dyDescent="0.15">
      <c r="A223">
        <v>1</v>
      </c>
      <c r="B223">
        <v>1</v>
      </c>
    </row>
    <row r="224" spans="1:2" x14ac:dyDescent="0.15">
      <c r="A224">
        <v>1</v>
      </c>
      <c r="B224">
        <v>0.5</v>
      </c>
    </row>
    <row r="225" spans="1:2" x14ac:dyDescent="0.15">
      <c r="A225">
        <v>1</v>
      </c>
      <c r="B225">
        <v>1</v>
      </c>
    </row>
    <row r="226" spans="1:2" x14ac:dyDescent="0.15">
      <c r="A226">
        <v>1</v>
      </c>
      <c r="B226">
        <v>4</v>
      </c>
    </row>
    <row r="227" spans="1:2" x14ac:dyDescent="0.15">
      <c r="A227">
        <v>1</v>
      </c>
      <c r="B227">
        <v>7.5</v>
      </c>
    </row>
    <row r="228" spans="1:2" x14ac:dyDescent="0.15">
      <c r="A228">
        <v>1</v>
      </c>
      <c r="B228">
        <v>8</v>
      </c>
    </row>
    <row r="229" spans="1:2" x14ac:dyDescent="0.15">
      <c r="A229">
        <v>1</v>
      </c>
      <c r="B229">
        <v>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9"/>
  <sheetViews>
    <sheetView workbookViewId="0">
      <selection activeCell="I24" sqref="I24"/>
    </sheetView>
  </sheetViews>
  <sheetFormatPr baseColWidth="10" defaultRowHeight="13" x14ac:dyDescent="0.15"/>
  <cols>
    <col min="1" max="1" width="24" customWidth="1"/>
    <col min="9" max="9" width="16.33203125" customWidth="1"/>
    <col min="16" max="16" width="11.6640625" customWidth="1"/>
    <col min="22" max="22" width="30.5" customWidth="1"/>
  </cols>
  <sheetData>
    <row r="1" spans="1:22" x14ac:dyDescent="0.15">
      <c r="A1" s="38" t="s">
        <v>743</v>
      </c>
      <c r="I1" s="38" t="s">
        <v>744</v>
      </c>
    </row>
    <row r="2" spans="1:22" x14ac:dyDescent="0.15">
      <c r="A2" t="s">
        <v>716</v>
      </c>
      <c r="I2" t="s">
        <v>722</v>
      </c>
      <c r="P2" t="s">
        <v>725</v>
      </c>
    </row>
    <row r="3" spans="1:22" x14ac:dyDescent="0.15">
      <c r="A3" t="s">
        <v>717</v>
      </c>
      <c r="I3" t="s">
        <v>723</v>
      </c>
      <c r="P3" t="s">
        <v>726</v>
      </c>
    </row>
    <row r="4" spans="1:22" x14ac:dyDescent="0.15">
      <c r="A4" t="s">
        <v>718</v>
      </c>
      <c r="I4" t="s">
        <v>724</v>
      </c>
      <c r="P4" t="s">
        <v>727</v>
      </c>
      <c r="V4" s="38" t="s">
        <v>728</v>
      </c>
    </row>
    <row r="5" spans="1:22" x14ac:dyDescent="0.15">
      <c r="A5">
        <v>29.566199999999998</v>
      </c>
      <c r="B5">
        <v>32.8797</v>
      </c>
      <c r="C5">
        <v>64.018000000000001</v>
      </c>
      <c r="D5">
        <v>47.622</v>
      </c>
      <c r="E5">
        <v>10.099299999999999</v>
      </c>
      <c r="I5">
        <v>0.30099999999999999</v>
      </c>
      <c r="J5">
        <v>0</v>
      </c>
      <c r="K5">
        <v>0.32600000000000001</v>
      </c>
      <c r="L5">
        <v>205.38800000000001</v>
      </c>
      <c r="M5">
        <v>0.35799999999999998</v>
      </c>
      <c r="N5">
        <v>0</v>
      </c>
      <c r="P5">
        <v>0</v>
      </c>
      <c r="Q5">
        <v>31.401299999999999</v>
      </c>
      <c r="R5">
        <v>28.732199999999999</v>
      </c>
      <c r="S5">
        <v>59.042900000000003</v>
      </c>
      <c r="T5">
        <v>38.604100000000003</v>
      </c>
      <c r="V5">
        <f>INDEX($P$5:$T$23, ROUNDUP(ROWS(V$5:V5)/5,0),MOD(ROWS(V$5:V5)-1,5)+1)</f>
        <v>0</v>
      </c>
    </row>
    <row r="6" spans="1:22" x14ac:dyDescent="0.15">
      <c r="A6">
        <v>7.0541999999999998</v>
      </c>
      <c r="B6">
        <v>3.6715</v>
      </c>
      <c r="C6">
        <v>5.5319000000000003</v>
      </c>
      <c r="D6">
        <v>5.3380999999999998</v>
      </c>
      <c r="E6">
        <v>3.3592</v>
      </c>
      <c r="I6">
        <v>0.36099999999999999</v>
      </c>
      <c r="J6">
        <v>204.85900000000001</v>
      </c>
      <c r="K6">
        <v>0.378</v>
      </c>
      <c r="L6">
        <v>0</v>
      </c>
      <c r="M6">
        <v>0.39300000000000002</v>
      </c>
      <c r="N6">
        <v>204.39400000000001</v>
      </c>
      <c r="P6">
        <v>25.6999</v>
      </c>
      <c r="Q6">
        <v>37.289299999999997</v>
      </c>
      <c r="R6">
        <v>5.8265000000000002</v>
      </c>
      <c r="S6">
        <v>27.079499999999999</v>
      </c>
      <c r="T6">
        <v>43.899700000000003</v>
      </c>
      <c r="V6">
        <f>INDEX($P$5:$T$23, ROUNDUP(ROWS(V$5:V6)/5,0),MOD(ROWS(V$5:V6)-1,5)+1)</f>
        <v>31.401299999999999</v>
      </c>
    </row>
    <row r="7" spans="1:22" x14ac:dyDescent="0.15">
      <c r="A7">
        <v>1.3808</v>
      </c>
      <c r="B7">
        <v>10.2271</v>
      </c>
      <c r="C7">
        <v>16.9316</v>
      </c>
      <c r="D7">
        <v>33.379899999999999</v>
      </c>
      <c r="E7">
        <v>30.939499999999999</v>
      </c>
      <c r="I7">
        <v>0.41099999999999998</v>
      </c>
      <c r="J7">
        <v>0</v>
      </c>
      <c r="K7">
        <v>0.41199999999999998</v>
      </c>
      <c r="L7">
        <v>204.125</v>
      </c>
      <c r="M7">
        <v>0.44800000000000001</v>
      </c>
      <c r="N7">
        <v>0</v>
      </c>
      <c r="P7">
        <v>40.576799999999999</v>
      </c>
      <c r="Q7">
        <v>0</v>
      </c>
      <c r="R7">
        <v>97.769300000000001</v>
      </c>
      <c r="S7">
        <v>75.435900000000004</v>
      </c>
      <c r="T7">
        <v>105.44450000000001</v>
      </c>
      <c r="V7">
        <f>INDEX($P$5:$T$23, ROUNDUP(ROWS(V$5:V7)/5,0),MOD(ROWS(V$5:V7)-1,5)+1)</f>
        <v>28.732199999999999</v>
      </c>
    </row>
    <row r="8" spans="1:22" x14ac:dyDescent="0.15">
      <c r="A8">
        <v>19.076599999999999</v>
      </c>
      <c r="B8">
        <v>36.687800000000003</v>
      </c>
      <c r="C8">
        <v>67.568200000000004</v>
      </c>
      <c r="I8">
        <v>0.44900000000000001</v>
      </c>
      <c r="J8">
        <v>203.61799999999999</v>
      </c>
      <c r="K8">
        <v>0.46500000000000002</v>
      </c>
      <c r="L8">
        <v>0</v>
      </c>
      <c r="M8">
        <v>0.47</v>
      </c>
      <c r="N8">
        <v>203.34</v>
      </c>
      <c r="P8">
        <v>58.311900000000001</v>
      </c>
      <c r="Q8">
        <v>82.082700000000003</v>
      </c>
      <c r="R8">
        <v>35.494100000000003</v>
      </c>
      <c r="S8">
        <v>67.204599999999999</v>
      </c>
      <c r="T8">
        <v>55.2423</v>
      </c>
      <c r="V8">
        <f>INDEX($P$5:$T$23, ROUNDUP(ROWS(V$5:V8)/5,0),MOD(ROWS(V$5:V8)-1,5)+1)</f>
        <v>59.042900000000003</v>
      </c>
    </row>
    <row r="9" spans="1:22" x14ac:dyDescent="0.15">
      <c r="I9">
        <v>0.51600000000000001</v>
      </c>
      <c r="J9">
        <v>0</v>
      </c>
      <c r="K9">
        <v>0.52</v>
      </c>
      <c r="L9">
        <v>202.70400000000001</v>
      </c>
      <c r="M9">
        <v>0.59099999999999997</v>
      </c>
      <c r="N9">
        <v>0</v>
      </c>
      <c r="P9">
        <v>5.7949999999999999</v>
      </c>
      <c r="Q9">
        <v>0</v>
      </c>
      <c r="R9">
        <v>3.5070000000000001</v>
      </c>
      <c r="S9">
        <v>9.2234999999999996</v>
      </c>
      <c r="T9">
        <v>17.224399999999999</v>
      </c>
      <c r="V9">
        <f>INDEX($P$5:$T$23, ROUNDUP(ROWS(V$5:V9)/5,0),MOD(ROWS(V$5:V9)-1,5)+1)</f>
        <v>38.604100000000003</v>
      </c>
    </row>
    <row r="10" spans="1:22" x14ac:dyDescent="0.15">
      <c r="A10" t="s">
        <v>719</v>
      </c>
      <c r="I10">
        <v>0.61099999999999999</v>
      </c>
      <c r="J10">
        <v>201.63800000000001</v>
      </c>
      <c r="K10">
        <v>0.65300000000000002</v>
      </c>
      <c r="L10">
        <v>0</v>
      </c>
      <c r="M10">
        <v>0.67200000000000004</v>
      </c>
      <c r="N10">
        <v>200.98599999999999</v>
      </c>
      <c r="P10">
        <v>4.9664000000000001</v>
      </c>
      <c r="Q10">
        <v>17.860099999999999</v>
      </c>
      <c r="R10">
        <v>0</v>
      </c>
      <c r="S10">
        <v>0.98960000000000004</v>
      </c>
      <c r="T10">
        <v>22.101299999999998</v>
      </c>
      <c r="V10">
        <f>INDEX($P$5:$T$23, ROUNDUP(ROWS(V$5:V10)/5,0),MOD(ROWS(V$5:V10)-1,5)+1)</f>
        <v>25.6999</v>
      </c>
    </row>
    <row r="11" spans="1:22" x14ac:dyDescent="0.15">
      <c r="A11" t="s">
        <v>720</v>
      </c>
      <c r="I11">
        <v>0.72899999999999998</v>
      </c>
      <c r="J11">
        <v>0</v>
      </c>
      <c r="K11">
        <v>0.751</v>
      </c>
      <c r="L11">
        <v>200.21199999999999</v>
      </c>
      <c r="M11">
        <v>0.80800000000000005</v>
      </c>
      <c r="N11">
        <v>0</v>
      </c>
      <c r="P11">
        <v>13.590299999999999</v>
      </c>
      <c r="Q11">
        <v>0</v>
      </c>
      <c r="R11">
        <v>5.0660999999999996</v>
      </c>
      <c r="S11">
        <v>8.8713999999999995</v>
      </c>
      <c r="T11">
        <v>3.0442</v>
      </c>
      <c r="V11">
        <f>INDEX($P$5:$T$23, ROUNDUP(ROWS(V$5:V11)/5,0),MOD(ROWS(V$5:V11)-1,5)+1)</f>
        <v>37.289299999999997</v>
      </c>
    </row>
    <row r="12" spans="1:22" x14ac:dyDescent="0.15">
      <c r="A12" t="s">
        <v>721</v>
      </c>
      <c r="I12">
        <v>0.83599999999999997</v>
      </c>
      <c r="J12">
        <v>199.46299999999999</v>
      </c>
      <c r="K12">
        <v>0.876</v>
      </c>
      <c r="L12">
        <v>0</v>
      </c>
      <c r="M12">
        <v>0.877</v>
      </c>
      <c r="N12">
        <v>199.131</v>
      </c>
      <c r="P12">
        <v>2.0358999999999998</v>
      </c>
      <c r="Q12">
        <v>0</v>
      </c>
      <c r="R12">
        <v>18.341799999999999</v>
      </c>
      <c r="S12">
        <v>5.1003999999999996</v>
      </c>
      <c r="T12">
        <v>0</v>
      </c>
      <c r="V12">
        <f>INDEX($P$5:$T$23, ROUNDUP(ROWS(V$5:V12)/5,0),MOD(ROWS(V$5:V12)-1,5)+1)</f>
        <v>5.8265000000000002</v>
      </c>
    </row>
    <row r="13" spans="1:22" x14ac:dyDescent="0.15">
      <c r="A13">
        <v>30.732500000000002</v>
      </c>
      <c r="B13">
        <v>27.017099999999999</v>
      </c>
      <c r="C13">
        <v>74.817899999999995</v>
      </c>
      <c r="D13">
        <v>26.6023</v>
      </c>
      <c r="E13">
        <v>8.4312000000000005</v>
      </c>
      <c r="I13">
        <v>0.88700000000000001</v>
      </c>
      <c r="J13">
        <v>0</v>
      </c>
      <c r="K13">
        <v>0.88900000000000001</v>
      </c>
      <c r="L13">
        <v>199.03700000000001</v>
      </c>
      <c r="M13">
        <v>1.0009999999999999</v>
      </c>
      <c r="N13">
        <v>0</v>
      </c>
      <c r="P13">
        <v>5.0841000000000003</v>
      </c>
      <c r="Q13">
        <v>0</v>
      </c>
      <c r="R13">
        <v>0</v>
      </c>
      <c r="S13">
        <v>6.0934999999999997</v>
      </c>
      <c r="T13">
        <v>0</v>
      </c>
      <c r="V13">
        <f>INDEX($P$5:$T$23, ROUNDUP(ROWS(V$5:V13)/5,0),MOD(ROWS(V$5:V13)-1,5)+1)</f>
        <v>27.079499999999999</v>
      </c>
    </row>
    <row r="14" spans="1:22" x14ac:dyDescent="0.15">
      <c r="A14">
        <v>9.2187000000000001</v>
      </c>
      <c r="B14">
        <v>5.3876999999999997</v>
      </c>
      <c r="C14">
        <v>1.6194999999999999</v>
      </c>
      <c r="D14">
        <v>6.1132</v>
      </c>
      <c r="E14">
        <v>1.4283999999999999</v>
      </c>
      <c r="I14">
        <v>1.022</v>
      </c>
      <c r="J14">
        <v>198.09899999999999</v>
      </c>
      <c r="K14">
        <v>1.083</v>
      </c>
      <c r="L14">
        <v>0</v>
      </c>
      <c r="M14">
        <v>1.0840000000000001</v>
      </c>
      <c r="N14">
        <v>197.72200000000001</v>
      </c>
      <c r="P14">
        <v>3.0419999999999998</v>
      </c>
      <c r="Q14">
        <v>18.185400000000001</v>
      </c>
      <c r="R14">
        <v>4.7721999999999998</v>
      </c>
      <c r="S14">
        <v>11.370200000000001</v>
      </c>
      <c r="T14">
        <v>0</v>
      </c>
      <c r="V14">
        <f>INDEX($P$5:$T$23, ROUNDUP(ROWS(V$5:V14)/5,0),MOD(ROWS(V$5:V14)-1,5)+1)</f>
        <v>43.899700000000003</v>
      </c>
    </row>
    <row r="15" spans="1:22" x14ac:dyDescent="0.15">
      <c r="A15">
        <v>9.2856000000000005</v>
      </c>
      <c r="B15">
        <v>18.3001</v>
      </c>
      <c r="C15">
        <v>42.452100000000002</v>
      </c>
      <c r="D15">
        <v>14.5862</v>
      </c>
      <c r="E15">
        <v>29.268799999999999</v>
      </c>
      <c r="I15">
        <v>1.111</v>
      </c>
      <c r="J15">
        <v>0</v>
      </c>
      <c r="K15">
        <v>1.1140000000000001</v>
      </c>
      <c r="L15">
        <v>197.55199999999999</v>
      </c>
      <c r="M15">
        <v>1.2110000000000001</v>
      </c>
      <c r="N15">
        <v>0</v>
      </c>
      <c r="P15">
        <v>0</v>
      </c>
      <c r="Q15">
        <v>1.0002</v>
      </c>
      <c r="R15">
        <v>1.0114000000000001</v>
      </c>
      <c r="S15">
        <v>4.9953000000000003</v>
      </c>
      <c r="T15">
        <v>0</v>
      </c>
      <c r="V15">
        <f>INDEX($P$5:$T$23, ROUNDUP(ROWS(V$5:V15)/5,0),MOD(ROWS(V$5:V15)-1,5)+1)</f>
        <v>40.576799999999999</v>
      </c>
    </row>
    <row r="16" spans="1:22" x14ac:dyDescent="0.15">
      <c r="A16">
        <v>55.346800000000002</v>
      </c>
      <c r="I16">
        <v>1.341</v>
      </c>
      <c r="J16">
        <v>64.850999999999999</v>
      </c>
      <c r="K16">
        <v>1.5760000000000001</v>
      </c>
      <c r="L16">
        <v>0</v>
      </c>
      <c r="M16">
        <v>1.631</v>
      </c>
      <c r="N16">
        <v>97.88</v>
      </c>
      <c r="P16">
        <v>0</v>
      </c>
      <c r="Q16">
        <v>1.0079</v>
      </c>
      <c r="R16">
        <v>0</v>
      </c>
      <c r="S16">
        <v>5.9626999999999999</v>
      </c>
      <c r="T16">
        <v>21.814699999999998</v>
      </c>
      <c r="V16">
        <f>INDEX($P$5:$T$23, ROUNDUP(ROWS(V$5:V16)/5,0),MOD(ROWS(V$5:V16)-1,5)+1)</f>
        <v>0</v>
      </c>
    </row>
    <row r="17" spans="9:22" x14ac:dyDescent="0.15">
      <c r="I17">
        <v>1.7410000000000001</v>
      </c>
      <c r="J17">
        <v>0</v>
      </c>
      <c r="K17">
        <v>1.744</v>
      </c>
      <c r="L17">
        <v>195.60900000000001</v>
      </c>
      <c r="M17">
        <v>1.8109999999999999</v>
      </c>
      <c r="N17">
        <v>0</v>
      </c>
      <c r="P17">
        <v>6.7271999999999998</v>
      </c>
      <c r="Q17">
        <v>17.063800000000001</v>
      </c>
      <c r="R17">
        <v>0</v>
      </c>
      <c r="S17">
        <v>18.901900000000001</v>
      </c>
      <c r="T17">
        <v>54.221800000000002</v>
      </c>
      <c r="V17">
        <f>INDEX($P$5:$T$23, ROUNDUP(ROWS(V$5:V17)/5,0),MOD(ROWS(V$5:V17)-1,5)+1)</f>
        <v>97.769300000000001</v>
      </c>
    </row>
    <row r="18" spans="9:22" x14ac:dyDescent="0.15">
      <c r="I18">
        <v>1.8440000000000001</v>
      </c>
      <c r="J18">
        <v>195.53399999999999</v>
      </c>
      <c r="K18">
        <v>1.911</v>
      </c>
      <c r="L18">
        <v>0</v>
      </c>
      <c r="M18">
        <v>1.931</v>
      </c>
      <c r="N18">
        <v>195.51</v>
      </c>
      <c r="P18">
        <v>8.9375</v>
      </c>
      <c r="Q18">
        <v>2.9845000000000002</v>
      </c>
      <c r="R18">
        <v>0</v>
      </c>
      <c r="S18">
        <v>55.521099999999997</v>
      </c>
      <c r="T18">
        <v>0</v>
      </c>
      <c r="V18">
        <f>INDEX($P$5:$T$23, ROUNDUP(ROWS(V$5:V18)/5,0),MOD(ROWS(V$5:V18)-1,5)+1)</f>
        <v>75.435900000000004</v>
      </c>
    </row>
    <row r="19" spans="9:22" x14ac:dyDescent="0.15">
      <c r="I19">
        <v>1.9610000000000001</v>
      </c>
      <c r="J19">
        <v>58.652999999999999</v>
      </c>
      <c r="K19">
        <v>1.9910000000000001</v>
      </c>
      <c r="L19">
        <v>0</v>
      </c>
      <c r="M19">
        <v>1.9930000000000001</v>
      </c>
      <c r="N19">
        <v>195.51499999999999</v>
      </c>
      <c r="P19">
        <v>37.116700000000002</v>
      </c>
      <c r="Q19">
        <v>53.975499999999997</v>
      </c>
      <c r="R19">
        <v>64.078000000000003</v>
      </c>
      <c r="S19">
        <v>45.896700000000003</v>
      </c>
      <c r="T19">
        <v>39.703000000000003</v>
      </c>
      <c r="V19">
        <f>INDEX($P$5:$T$23, ROUNDUP(ROWS(V$5:V19)/5,0),MOD(ROWS(V$5:V19)-1,5)+1)</f>
        <v>105.44450000000001</v>
      </c>
    </row>
    <row r="20" spans="9:22" x14ac:dyDescent="0.15">
      <c r="I20">
        <v>2.0009999999999999</v>
      </c>
      <c r="J20">
        <v>0</v>
      </c>
      <c r="K20">
        <v>2.0030000000000001</v>
      </c>
      <c r="L20">
        <v>195.517</v>
      </c>
      <c r="M20">
        <v>2.0110000000000001</v>
      </c>
      <c r="N20">
        <v>0</v>
      </c>
      <c r="P20">
        <v>24.337399999999999</v>
      </c>
      <c r="Q20">
        <v>0</v>
      </c>
      <c r="R20">
        <v>0</v>
      </c>
      <c r="S20">
        <v>8.0309000000000008</v>
      </c>
      <c r="T20">
        <v>0</v>
      </c>
      <c r="V20">
        <f>INDEX($P$5:$T$23, ROUNDUP(ROWS(V$5:V20)/5,0),MOD(ROWS(V$5:V20)-1,5)+1)</f>
        <v>58.311900000000001</v>
      </c>
    </row>
    <row r="21" spans="9:22" x14ac:dyDescent="0.15">
      <c r="I21">
        <v>2.0510000000000002</v>
      </c>
      <c r="J21">
        <v>58.66</v>
      </c>
      <c r="K21">
        <v>2.081</v>
      </c>
      <c r="L21">
        <v>19.555</v>
      </c>
      <c r="M21">
        <v>2.0840000000000001</v>
      </c>
      <c r="N21">
        <v>195.553</v>
      </c>
      <c r="P21">
        <v>13.9696</v>
      </c>
      <c r="Q21">
        <v>63.448999999999998</v>
      </c>
      <c r="R21">
        <v>38.282499999999999</v>
      </c>
      <c r="S21">
        <v>30.588799999999999</v>
      </c>
      <c r="T21">
        <v>30.632100000000001</v>
      </c>
      <c r="V21">
        <f>INDEX($P$5:$T$23, ROUNDUP(ROWS(V$5:V21)/5,0),MOD(ROWS(V$5:V21)-1,5)+1)</f>
        <v>82.082700000000003</v>
      </c>
    </row>
    <row r="22" spans="9:22" x14ac:dyDescent="0.15">
      <c r="I22">
        <v>2.3759999999999999</v>
      </c>
      <c r="J22">
        <v>0</v>
      </c>
      <c r="K22">
        <v>2.4009999999999998</v>
      </c>
      <c r="L22">
        <v>97.965000000000003</v>
      </c>
      <c r="M22">
        <v>2.431</v>
      </c>
      <c r="N22">
        <v>0</v>
      </c>
      <c r="P22">
        <v>12.155200000000001</v>
      </c>
      <c r="Q22">
        <v>67.852000000000004</v>
      </c>
      <c r="R22">
        <v>67.197500000000005</v>
      </c>
      <c r="S22">
        <v>33.268300000000004</v>
      </c>
      <c r="T22">
        <v>98.665800000000004</v>
      </c>
      <c r="V22">
        <f>INDEX($P$5:$T$23, ROUNDUP(ROWS(V$5:V22)/5,0),MOD(ROWS(V$5:V22)-1,5)+1)</f>
        <v>35.494100000000003</v>
      </c>
    </row>
    <row r="23" spans="9:22" x14ac:dyDescent="0.15">
      <c r="I23">
        <v>2.581</v>
      </c>
      <c r="J23">
        <v>176.655</v>
      </c>
      <c r="K23">
        <v>2.7010000000000001</v>
      </c>
      <c r="L23">
        <v>49.140999999999998</v>
      </c>
      <c r="M23">
        <v>2.8410000000000002</v>
      </c>
      <c r="N23">
        <v>19.692</v>
      </c>
      <c r="P23">
        <v>54.200899999999997</v>
      </c>
      <c r="Q23">
        <v>87.0274</v>
      </c>
      <c r="R23">
        <v>1.4E-2</v>
      </c>
      <c r="S23">
        <v>1.4E-2</v>
      </c>
      <c r="T23">
        <v>1.4E-2</v>
      </c>
      <c r="V23">
        <f>INDEX($P$5:$T$23, ROUNDUP(ROWS(V$5:V23)/5,0),MOD(ROWS(V$5:V23)-1,5)+1)</f>
        <v>67.204599999999999</v>
      </c>
    </row>
    <row r="24" spans="9:22" x14ac:dyDescent="0.15">
      <c r="I24">
        <v>2.9409999999999998</v>
      </c>
      <c r="J24">
        <v>197.202</v>
      </c>
      <c r="K24">
        <v>3.0310000000000001</v>
      </c>
      <c r="L24">
        <v>0</v>
      </c>
      <c r="M24">
        <v>3.0609999999999999</v>
      </c>
      <c r="N24">
        <v>197.55199999999999</v>
      </c>
      <c r="V24">
        <f>INDEX($P$5:$T$23, ROUNDUP(ROWS(V$5:V24)/5,0),MOD(ROWS(V$5:V24)-1,5)+1)</f>
        <v>55.2423</v>
      </c>
    </row>
    <row r="25" spans="9:22" x14ac:dyDescent="0.15">
      <c r="I25">
        <v>3.2210000000000001</v>
      </c>
      <c r="J25">
        <v>69.314999999999998</v>
      </c>
      <c r="K25">
        <v>3.2909999999999999</v>
      </c>
      <c r="L25">
        <v>0</v>
      </c>
      <c r="M25">
        <v>3.351</v>
      </c>
      <c r="N25">
        <v>198.45</v>
      </c>
      <c r="V25">
        <f>INDEX($P$5:$T$23, ROUNDUP(ROWS(V$5:V25)/5,0),MOD(ROWS(V$5:V25)-1,5)+1)</f>
        <v>5.7949999999999999</v>
      </c>
    </row>
    <row r="26" spans="9:22" x14ac:dyDescent="0.15">
      <c r="I26">
        <v>3.4710000000000001</v>
      </c>
      <c r="J26">
        <v>29.824999999999999</v>
      </c>
      <c r="K26">
        <v>3.4910000000000001</v>
      </c>
      <c r="L26">
        <v>198.89599999999999</v>
      </c>
      <c r="M26">
        <v>3.621</v>
      </c>
      <c r="N26">
        <v>0</v>
      </c>
      <c r="V26">
        <f>INDEX($P$5:$T$23, ROUNDUP(ROWS(V$5:V26)/5,0),MOD(ROWS(V$5:V26)-1,5)+1)</f>
        <v>0</v>
      </c>
    </row>
    <row r="27" spans="9:22" x14ac:dyDescent="0.15">
      <c r="I27">
        <v>3.6909999999999998</v>
      </c>
      <c r="J27">
        <v>199.529</v>
      </c>
      <c r="K27">
        <v>3.7959999999999998</v>
      </c>
      <c r="L27">
        <v>0</v>
      </c>
      <c r="M27">
        <v>3.831</v>
      </c>
      <c r="N27">
        <v>199.96199999999999</v>
      </c>
      <c r="V27">
        <f>INDEX($P$5:$T$23, ROUNDUP(ROWS(V$5:V27)/5,0),MOD(ROWS(V$5:V27)-1,5)+1)</f>
        <v>3.5070000000000001</v>
      </c>
    </row>
    <row r="28" spans="9:22" x14ac:dyDescent="0.15">
      <c r="I28">
        <v>3.851</v>
      </c>
      <c r="J28">
        <v>120.014</v>
      </c>
      <c r="K28">
        <v>3.891</v>
      </c>
      <c r="L28">
        <v>0</v>
      </c>
      <c r="M28">
        <v>3.9009999999999998</v>
      </c>
      <c r="N28">
        <v>200.173</v>
      </c>
      <c r="V28">
        <f>INDEX($P$5:$T$23, ROUNDUP(ROWS(V$5:V28)/5,0),MOD(ROWS(V$5:V28)-1,5)+1)</f>
        <v>9.2234999999999996</v>
      </c>
    </row>
    <row r="29" spans="9:22" x14ac:dyDescent="0.15">
      <c r="I29">
        <v>3.9660000000000002</v>
      </c>
      <c r="J29">
        <v>0</v>
      </c>
      <c r="K29">
        <v>3.9670000000000001</v>
      </c>
      <c r="L29">
        <v>80.147000000000006</v>
      </c>
      <c r="M29">
        <v>4.0410000000000004</v>
      </c>
      <c r="N29">
        <v>0</v>
      </c>
      <c r="V29">
        <f>INDEX($P$5:$T$23, ROUNDUP(ROWS(V$5:V29)/5,0),MOD(ROWS(V$5:V29)-1,5)+1)</f>
        <v>17.224399999999999</v>
      </c>
    </row>
    <row r="30" spans="9:22" x14ac:dyDescent="0.15">
      <c r="I30">
        <v>4.0510000000000002</v>
      </c>
      <c r="J30">
        <v>120.366</v>
      </c>
      <c r="K30">
        <v>4.4710000000000001</v>
      </c>
      <c r="L30">
        <v>0</v>
      </c>
      <c r="M30">
        <v>4.4729999999999999</v>
      </c>
      <c r="N30">
        <v>201.68100000000001</v>
      </c>
      <c r="V30">
        <f>INDEX($P$5:$T$23, ROUNDUP(ROWS(V$5:V30)/5,0),MOD(ROWS(V$5:V30)-1,5)+1)</f>
        <v>4.9664000000000001</v>
      </c>
    </row>
    <row r="31" spans="9:22" x14ac:dyDescent="0.15">
      <c r="I31">
        <v>4.5110000000000001</v>
      </c>
      <c r="J31">
        <v>0</v>
      </c>
      <c r="K31">
        <v>4.5119999999999996</v>
      </c>
      <c r="L31">
        <v>201.76499999999999</v>
      </c>
      <c r="M31">
        <v>4.601</v>
      </c>
      <c r="N31">
        <v>0</v>
      </c>
      <c r="V31">
        <f>INDEX($P$5:$T$23, ROUNDUP(ROWS(V$5:V31)/5,0),MOD(ROWS(V$5:V31)-1,5)+1)</f>
        <v>17.860099999999999</v>
      </c>
    </row>
    <row r="32" spans="9:22" x14ac:dyDescent="0.15">
      <c r="I32">
        <v>4.6059999999999999</v>
      </c>
      <c r="J32">
        <v>100.97799999999999</v>
      </c>
      <c r="K32">
        <v>4.8010000000000002</v>
      </c>
      <c r="L32">
        <v>0</v>
      </c>
      <c r="M32">
        <v>4.8159999999999998</v>
      </c>
      <c r="N32">
        <v>202.31800000000001</v>
      </c>
      <c r="V32">
        <f>INDEX($P$5:$T$23, ROUNDUP(ROWS(V$5:V32)/5,0),MOD(ROWS(V$5:V32)-1,5)+1)</f>
        <v>0</v>
      </c>
    </row>
    <row r="33" spans="9:22" x14ac:dyDescent="0.15">
      <c r="I33">
        <v>4.9260000000000002</v>
      </c>
      <c r="J33">
        <v>0</v>
      </c>
      <c r="K33">
        <v>4.9359999999999999</v>
      </c>
      <c r="L33">
        <v>202.48099999999999</v>
      </c>
      <c r="M33">
        <v>5.1909999999999998</v>
      </c>
      <c r="N33">
        <v>0.02</v>
      </c>
      <c r="V33">
        <f>INDEX($P$5:$T$23, ROUNDUP(ROWS(V$5:V33)/5,0),MOD(ROWS(V$5:V33)-1,5)+1)</f>
        <v>0.98960000000000004</v>
      </c>
    </row>
    <row r="34" spans="9:22" x14ac:dyDescent="0.15">
      <c r="I34">
        <v>5.1959999999999997</v>
      </c>
      <c r="J34">
        <v>202.71600000000001</v>
      </c>
      <c r="K34">
        <v>5.2679999999999998</v>
      </c>
      <c r="L34">
        <v>0</v>
      </c>
      <c r="M34">
        <v>5.2859999999999996</v>
      </c>
      <c r="N34">
        <v>202.75800000000001</v>
      </c>
      <c r="V34">
        <f>INDEX($P$5:$T$23, ROUNDUP(ROWS(V$5:V34)/5,0),MOD(ROWS(V$5:V34)-1,5)+1)</f>
        <v>22.101299999999998</v>
      </c>
    </row>
    <row r="35" spans="9:22" x14ac:dyDescent="0.15">
      <c r="I35">
        <v>5.7110000000000003</v>
      </c>
      <c r="J35">
        <v>0</v>
      </c>
      <c r="K35">
        <v>5.7119999999999997</v>
      </c>
      <c r="L35">
        <v>202.66399999999999</v>
      </c>
      <c r="M35">
        <v>5.8410000000000002</v>
      </c>
      <c r="N35">
        <v>0</v>
      </c>
      <c r="V35">
        <f>INDEX($P$5:$T$23, ROUNDUP(ROWS(V$5:V35)/5,0),MOD(ROWS(V$5:V35)-1,5)+1)</f>
        <v>13.590299999999999</v>
      </c>
    </row>
    <row r="36" spans="9:22" x14ac:dyDescent="0.15">
      <c r="I36">
        <v>5.8529999999999998</v>
      </c>
      <c r="J36">
        <v>202.524</v>
      </c>
      <c r="K36">
        <v>5.9909999999999997</v>
      </c>
      <c r="L36">
        <v>0</v>
      </c>
      <c r="M36">
        <v>6.0010000000000003</v>
      </c>
      <c r="N36">
        <v>202.31800000000001</v>
      </c>
      <c r="V36">
        <f>INDEX($P$5:$T$23, ROUNDUP(ROWS(V$5:V36)/5,0),MOD(ROWS(V$5:V36)-1,5)+1)</f>
        <v>0</v>
      </c>
    </row>
    <row r="37" spans="9:22" x14ac:dyDescent="0.15">
      <c r="I37">
        <v>6.0810000000000004</v>
      </c>
      <c r="J37">
        <v>0</v>
      </c>
      <c r="K37">
        <v>6.1109999999999998</v>
      </c>
      <c r="L37">
        <v>90.956999999999994</v>
      </c>
      <c r="M37">
        <v>6.5309999999999997</v>
      </c>
      <c r="N37">
        <v>0</v>
      </c>
      <c r="V37">
        <f>INDEX($P$5:$T$23, ROUNDUP(ROWS(V$5:V37)/5,0),MOD(ROWS(V$5:V37)-1,5)+1)</f>
        <v>5.0660999999999996</v>
      </c>
    </row>
    <row r="38" spans="9:22" x14ac:dyDescent="0.15">
      <c r="I38">
        <v>6.5359999999999996</v>
      </c>
      <c r="J38">
        <v>201.07400000000001</v>
      </c>
      <c r="K38">
        <v>6.6909999999999998</v>
      </c>
      <c r="L38">
        <v>0</v>
      </c>
      <c r="M38">
        <v>6.7060000000000004</v>
      </c>
      <c r="N38">
        <v>50.13</v>
      </c>
      <c r="V38">
        <f>INDEX($P$5:$T$23, ROUNDUP(ROWS(V$5:V38)/5,0),MOD(ROWS(V$5:V38)-1,5)+1)</f>
        <v>8.8713999999999995</v>
      </c>
    </row>
    <row r="39" spans="9:22" x14ac:dyDescent="0.15">
      <c r="I39">
        <v>6.8010000000000002</v>
      </c>
      <c r="J39">
        <v>0</v>
      </c>
      <c r="K39">
        <v>6.806</v>
      </c>
      <c r="L39">
        <v>200.161</v>
      </c>
      <c r="M39">
        <v>6.891</v>
      </c>
      <c r="N39">
        <v>0</v>
      </c>
      <c r="V39">
        <f>INDEX($P$5:$T$23, ROUNDUP(ROWS(V$5:V39)/5,0),MOD(ROWS(V$5:V39)-1,5)+1)</f>
        <v>3.0442</v>
      </c>
    </row>
    <row r="40" spans="9:22" x14ac:dyDescent="0.15">
      <c r="I40">
        <v>6.8940000000000001</v>
      </c>
      <c r="J40">
        <v>199.82499999999999</v>
      </c>
      <c r="K40">
        <v>7.1909999999999998</v>
      </c>
      <c r="L40">
        <v>0</v>
      </c>
      <c r="M40">
        <v>7.1929999999999996</v>
      </c>
      <c r="N40">
        <v>198.54900000000001</v>
      </c>
      <c r="V40">
        <f>INDEX($P$5:$T$23, ROUNDUP(ROWS(V$5:V40)/5,0),MOD(ROWS(V$5:V40)-1,5)+1)</f>
        <v>2.0358999999999998</v>
      </c>
    </row>
    <row r="41" spans="9:22" x14ac:dyDescent="0.15">
      <c r="I41">
        <v>7.5010000000000003</v>
      </c>
      <c r="J41">
        <v>0</v>
      </c>
      <c r="K41">
        <v>7.5030000000000001</v>
      </c>
      <c r="L41">
        <v>197.02699999999999</v>
      </c>
      <c r="M41">
        <v>7.5629999999999997</v>
      </c>
      <c r="N41">
        <v>0</v>
      </c>
      <c r="V41">
        <f>INDEX($P$5:$T$23, ROUNDUP(ROWS(V$5:V41)/5,0),MOD(ROWS(V$5:V41)-1,5)+1)</f>
        <v>0</v>
      </c>
    </row>
    <row r="42" spans="9:22" x14ac:dyDescent="0.15">
      <c r="I42">
        <v>7.5789999999999997</v>
      </c>
      <c r="J42">
        <v>196.626</v>
      </c>
      <c r="K42">
        <v>7.6260000000000003</v>
      </c>
      <c r="L42">
        <v>0</v>
      </c>
      <c r="M42">
        <v>7.6310000000000002</v>
      </c>
      <c r="N42">
        <v>196.346</v>
      </c>
      <c r="V42">
        <f>INDEX($P$5:$T$23, ROUNDUP(ROWS(V$5:V42)/5,0),MOD(ROWS(V$5:V42)-1,5)+1)</f>
        <v>18.341799999999999</v>
      </c>
    </row>
    <row r="43" spans="9:22" x14ac:dyDescent="0.15">
      <c r="I43">
        <v>7.9909999999999997</v>
      </c>
      <c r="J43">
        <v>0</v>
      </c>
      <c r="K43">
        <v>7.9960000000000004</v>
      </c>
      <c r="L43">
        <v>194.25700000000001</v>
      </c>
      <c r="M43">
        <v>8.7110000000000003</v>
      </c>
      <c r="N43">
        <v>0</v>
      </c>
      <c r="V43">
        <f>INDEX($P$5:$T$23, ROUNDUP(ROWS(V$5:V43)/5,0),MOD(ROWS(V$5:V43)-1,5)+1)</f>
        <v>5.1003999999999996</v>
      </c>
    </row>
    <row r="44" spans="9:22" x14ac:dyDescent="0.15">
      <c r="I44">
        <v>8.7170000000000005</v>
      </c>
      <c r="J44">
        <v>189.65700000000001</v>
      </c>
      <c r="K44">
        <v>9.0109999999999992</v>
      </c>
      <c r="L44">
        <v>0</v>
      </c>
      <c r="M44">
        <v>9.0139999999999993</v>
      </c>
      <c r="N44">
        <v>187.65100000000001</v>
      </c>
      <c r="V44">
        <f>INDEX($P$5:$T$23, ROUNDUP(ROWS(V$5:V44)/5,0),MOD(ROWS(V$5:V44)-1,5)+1)</f>
        <v>0</v>
      </c>
    </row>
    <row r="45" spans="9:22" x14ac:dyDescent="0.15">
      <c r="I45">
        <v>9.1809999999999992</v>
      </c>
      <c r="J45">
        <v>0</v>
      </c>
      <c r="K45">
        <v>9.1839999999999993</v>
      </c>
      <c r="L45">
        <v>186.488</v>
      </c>
      <c r="M45">
        <v>9.2810000000000006</v>
      </c>
      <c r="N45">
        <v>0</v>
      </c>
      <c r="V45">
        <f>INDEX($P$5:$T$23, ROUNDUP(ROWS(V$5:V45)/5,0),MOD(ROWS(V$5:V45)-1,5)+1)</f>
        <v>5.0841000000000003</v>
      </c>
    </row>
    <row r="46" spans="9:22" x14ac:dyDescent="0.15">
      <c r="I46">
        <v>9.2959999999999994</v>
      </c>
      <c r="J46">
        <v>185.71899999999999</v>
      </c>
      <c r="K46">
        <v>9.3209999999999997</v>
      </c>
      <c r="L46">
        <v>0</v>
      </c>
      <c r="M46">
        <v>9.3239999999999998</v>
      </c>
      <c r="N46">
        <v>185.52600000000001</v>
      </c>
      <c r="V46">
        <f>INDEX($P$5:$T$23, ROUNDUP(ROWS(V$5:V46)/5,0),MOD(ROWS(V$5:V46)-1,5)+1)</f>
        <v>0</v>
      </c>
    </row>
    <row r="47" spans="9:22" x14ac:dyDescent="0.15">
      <c r="I47">
        <v>9.4809999999999999</v>
      </c>
      <c r="J47">
        <v>0</v>
      </c>
      <c r="K47">
        <v>9.4909999999999997</v>
      </c>
      <c r="L47">
        <v>184.37799999999999</v>
      </c>
      <c r="M47">
        <v>9.5709999999999997</v>
      </c>
      <c r="N47">
        <v>0</v>
      </c>
      <c r="V47">
        <f>INDEX($P$5:$T$23, ROUNDUP(ROWS(V$5:V47)/5,0),MOD(ROWS(V$5:V47)-1,5)+1)</f>
        <v>0</v>
      </c>
    </row>
    <row r="48" spans="9:22" x14ac:dyDescent="0.15">
      <c r="I48">
        <v>9.5739999999999998</v>
      </c>
      <c r="J48">
        <v>183.80799999999999</v>
      </c>
      <c r="K48">
        <v>10.180999999999999</v>
      </c>
      <c r="L48">
        <v>0</v>
      </c>
      <c r="M48">
        <v>10.182</v>
      </c>
      <c r="N48">
        <v>179.68600000000001</v>
      </c>
      <c r="V48">
        <f>INDEX($P$5:$T$23, ROUNDUP(ROWS(V$5:V48)/5,0),MOD(ROWS(V$5:V48)-1,5)+1)</f>
        <v>6.0934999999999997</v>
      </c>
    </row>
    <row r="49" spans="9:22" x14ac:dyDescent="0.15">
      <c r="I49">
        <v>10.351000000000001</v>
      </c>
      <c r="J49">
        <v>0</v>
      </c>
      <c r="K49">
        <v>10.352</v>
      </c>
      <c r="L49">
        <v>178.56299999999999</v>
      </c>
      <c r="M49">
        <v>10.441000000000001</v>
      </c>
      <c r="N49">
        <v>0</v>
      </c>
      <c r="V49">
        <f>INDEX($P$5:$T$23, ROUNDUP(ROWS(V$5:V49)/5,0),MOD(ROWS(V$5:V49)-1,5)+1)</f>
        <v>0</v>
      </c>
    </row>
    <row r="50" spans="9:22" x14ac:dyDescent="0.15">
      <c r="I50">
        <v>10.451000000000001</v>
      </c>
      <c r="J50">
        <v>88.959000000000003</v>
      </c>
      <c r="K50">
        <v>10.920999999999999</v>
      </c>
      <c r="L50">
        <v>0</v>
      </c>
      <c r="M50">
        <v>10.922000000000001</v>
      </c>
      <c r="N50">
        <v>174.93600000000001</v>
      </c>
      <c r="V50">
        <f>INDEX($P$5:$T$23, ROUNDUP(ROWS(V$5:V50)/5,0),MOD(ROWS(V$5:V50)-1,5)+1)</f>
        <v>3.0419999999999998</v>
      </c>
    </row>
    <row r="51" spans="9:22" x14ac:dyDescent="0.15">
      <c r="I51">
        <v>11.321</v>
      </c>
      <c r="J51">
        <v>0</v>
      </c>
      <c r="K51">
        <v>11.321999999999999</v>
      </c>
      <c r="L51">
        <v>172.542</v>
      </c>
      <c r="M51">
        <v>11.430999999999999</v>
      </c>
      <c r="N51">
        <v>0</v>
      </c>
      <c r="V51">
        <f>INDEX($P$5:$T$23, ROUNDUP(ROWS(V$5:V51)/5,0),MOD(ROWS(V$5:V51)-1,5)+1)</f>
        <v>18.185400000000001</v>
      </c>
    </row>
    <row r="52" spans="9:22" x14ac:dyDescent="0.15">
      <c r="I52">
        <v>11.436</v>
      </c>
      <c r="J52">
        <v>171.88499999999999</v>
      </c>
      <c r="K52">
        <v>11.500999999999999</v>
      </c>
      <c r="L52">
        <v>0</v>
      </c>
      <c r="M52">
        <v>11.516</v>
      </c>
      <c r="N52">
        <v>171.43</v>
      </c>
      <c r="V52">
        <f>INDEX($P$5:$T$23, ROUNDUP(ROWS(V$5:V52)/5,0),MOD(ROWS(V$5:V52)-1,5)+1)</f>
        <v>4.7721999999999998</v>
      </c>
    </row>
    <row r="53" spans="9:22" x14ac:dyDescent="0.15">
      <c r="I53">
        <v>11.561</v>
      </c>
      <c r="J53">
        <v>0</v>
      </c>
      <c r="K53">
        <v>11.571</v>
      </c>
      <c r="L53">
        <v>119.785</v>
      </c>
      <c r="M53">
        <v>11.691000000000001</v>
      </c>
      <c r="N53">
        <v>0</v>
      </c>
      <c r="V53">
        <f>INDEX($P$5:$T$23, ROUNDUP(ROWS(V$5:V53)/5,0),MOD(ROWS(V$5:V53)-1,5)+1)</f>
        <v>11.370200000000001</v>
      </c>
    </row>
    <row r="54" spans="9:22" x14ac:dyDescent="0.15">
      <c r="I54">
        <v>11.692</v>
      </c>
      <c r="J54">
        <v>170.44900000000001</v>
      </c>
      <c r="K54">
        <v>11.712999999999999</v>
      </c>
      <c r="L54">
        <v>0</v>
      </c>
      <c r="M54">
        <v>11.714</v>
      </c>
      <c r="N54">
        <v>170.32900000000001</v>
      </c>
      <c r="V54">
        <f>INDEX($P$5:$T$23, ROUNDUP(ROWS(V$5:V54)/5,0),MOD(ROWS(V$5:V54)-1,5)+1)</f>
        <v>0</v>
      </c>
    </row>
    <row r="55" spans="9:22" x14ac:dyDescent="0.15">
      <c r="I55">
        <v>11.750999999999999</v>
      </c>
      <c r="J55">
        <v>0</v>
      </c>
      <c r="K55">
        <v>11.753</v>
      </c>
      <c r="L55">
        <v>170.11600000000001</v>
      </c>
      <c r="M55">
        <v>11.781000000000001</v>
      </c>
      <c r="N55">
        <v>0</v>
      </c>
      <c r="V55">
        <f>INDEX($P$5:$T$23, ROUNDUP(ROWS(V$5:V55)/5,0),MOD(ROWS(V$5:V55)-1,5)+1)</f>
        <v>0</v>
      </c>
    </row>
    <row r="56" spans="9:22" x14ac:dyDescent="0.15">
      <c r="I56">
        <v>11.801</v>
      </c>
      <c r="J56">
        <v>169.85499999999999</v>
      </c>
      <c r="K56">
        <v>11.920999999999999</v>
      </c>
      <c r="L56">
        <v>1.7000000000000001E-2</v>
      </c>
      <c r="M56">
        <v>12.221</v>
      </c>
      <c r="N56">
        <v>0</v>
      </c>
      <c r="V56">
        <f>INDEX($P$5:$T$23, ROUNDUP(ROWS(V$5:V56)/5,0),MOD(ROWS(V$5:V56)-1,5)+1)</f>
        <v>1.0002</v>
      </c>
    </row>
    <row r="57" spans="9:22" x14ac:dyDescent="0.15">
      <c r="I57">
        <v>12.236000000000001</v>
      </c>
      <c r="J57">
        <v>167.58199999999999</v>
      </c>
      <c r="K57">
        <v>12.281000000000001</v>
      </c>
      <c r="L57">
        <v>0</v>
      </c>
      <c r="M57">
        <v>12.282</v>
      </c>
      <c r="N57">
        <v>167.351</v>
      </c>
      <c r="V57">
        <f>INDEX($P$5:$T$23, ROUNDUP(ROWS(V$5:V57)/5,0),MOD(ROWS(V$5:V57)-1,5)+1)</f>
        <v>1.0114000000000001</v>
      </c>
    </row>
    <row r="58" spans="9:22" x14ac:dyDescent="0.15">
      <c r="I58">
        <v>12.446</v>
      </c>
      <c r="J58">
        <v>41.634</v>
      </c>
      <c r="K58">
        <v>12.471</v>
      </c>
      <c r="L58">
        <v>166.41499999999999</v>
      </c>
      <c r="M58">
        <v>12.496</v>
      </c>
      <c r="N58">
        <v>0</v>
      </c>
      <c r="V58">
        <f>INDEX($P$5:$T$23, ROUNDUP(ROWS(V$5:V58)/5,0),MOD(ROWS(V$5:V58)-1,5)+1)</f>
        <v>4.9953000000000003</v>
      </c>
    </row>
    <row r="59" spans="9:22" x14ac:dyDescent="0.15">
      <c r="I59">
        <v>12.497</v>
      </c>
      <c r="J59">
        <v>166.28800000000001</v>
      </c>
      <c r="K59">
        <v>12.721</v>
      </c>
      <c r="L59">
        <v>0</v>
      </c>
      <c r="M59">
        <v>12.724</v>
      </c>
      <c r="N59">
        <v>165.19800000000001</v>
      </c>
      <c r="V59">
        <f>INDEX($P$5:$T$23, ROUNDUP(ROWS(V$5:V59)/5,0),MOD(ROWS(V$5:V59)-1,5)+1)</f>
        <v>0</v>
      </c>
    </row>
    <row r="60" spans="9:22" x14ac:dyDescent="0.15">
      <c r="I60">
        <v>12.991</v>
      </c>
      <c r="J60">
        <v>0</v>
      </c>
      <c r="K60">
        <v>12.992000000000001</v>
      </c>
      <c r="L60">
        <v>163.94800000000001</v>
      </c>
      <c r="M60">
        <v>13.000999999999999</v>
      </c>
      <c r="N60">
        <v>0</v>
      </c>
      <c r="V60">
        <f>INDEX($P$5:$T$23, ROUNDUP(ROWS(V$5:V60)/5,0),MOD(ROWS(V$5:V60)-1,5)+1)</f>
        <v>0</v>
      </c>
    </row>
    <row r="61" spans="9:22" x14ac:dyDescent="0.15">
      <c r="I61">
        <v>13.026</v>
      </c>
      <c r="J61">
        <v>163.791</v>
      </c>
      <c r="K61">
        <v>13.090999999999999</v>
      </c>
      <c r="L61">
        <v>0</v>
      </c>
      <c r="M61">
        <v>13.121</v>
      </c>
      <c r="N61">
        <v>163.35599999999999</v>
      </c>
      <c r="V61">
        <f>INDEX($P$5:$T$23, ROUNDUP(ROWS(V$5:V61)/5,0),MOD(ROWS(V$5:V61)-1,5)+1)</f>
        <v>1.0079</v>
      </c>
    </row>
    <row r="62" spans="9:22" x14ac:dyDescent="0.15">
      <c r="I62">
        <v>13.331</v>
      </c>
      <c r="J62">
        <v>0</v>
      </c>
      <c r="K62">
        <v>13.561</v>
      </c>
      <c r="L62">
        <v>48.411000000000001</v>
      </c>
      <c r="M62">
        <v>13.821</v>
      </c>
      <c r="N62">
        <v>64.078000000000003</v>
      </c>
      <c r="V62">
        <f>INDEX($P$5:$T$23, ROUNDUP(ROWS(V$5:V62)/5,0),MOD(ROWS(V$5:V62)-1,5)+1)</f>
        <v>0</v>
      </c>
    </row>
    <row r="63" spans="9:22" x14ac:dyDescent="0.15">
      <c r="I63">
        <v>14.121</v>
      </c>
      <c r="J63">
        <v>39.703000000000003</v>
      </c>
      <c r="K63">
        <v>14.124000000000001</v>
      </c>
      <c r="L63">
        <v>158.79900000000001</v>
      </c>
      <c r="M63">
        <v>14.186</v>
      </c>
      <c r="N63">
        <v>15.851000000000001</v>
      </c>
      <c r="V63">
        <f>INDEX($P$5:$T$23, ROUNDUP(ROWS(V$5:V63)/5,0),MOD(ROWS(V$5:V63)-1,5)+1)</f>
        <v>5.9626999999999999</v>
      </c>
    </row>
    <row r="64" spans="9:22" x14ac:dyDescent="0.15">
      <c r="I64">
        <v>14.196</v>
      </c>
      <c r="J64">
        <v>158.46</v>
      </c>
      <c r="K64">
        <v>14.676</v>
      </c>
      <c r="L64">
        <v>0</v>
      </c>
      <c r="M64">
        <v>14.683999999999999</v>
      </c>
      <c r="N64">
        <v>156.047</v>
      </c>
      <c r="V64">
        <f>INDEX($P$5:$T$23, ROUNDUP(ROWS(V$5:V64)/5,0),MOD(ROWS(V$5:V64)-1,5)+1)</f>
        <v>21.814699999999998</v>
      </c>
    </row>
    <row r="65" spans="9:22" x14ac:dyDescent="0.15">
      <c r="I65">
        <v>14.891</v>
      </c>
      <c r="J65">
        <v>0</v>
      </c>
      <c r="K65">
        <v>14.894</v>
      </c>
      <c r="L65">
        <v>154.92099999999999</v>
      </c>
      <c r="M65">
        <v>15.000999999999999</v>
      </c>
      <c r="N65">
        <v>0</v>
      </c>
      <c r="V65">
        <f>INDEX($P$5:$T$23, ROUNDUP(ROWS(V$5:V65)/5,0),MOD(ROWS(V$5:V65)-1,5)+1)</f>
        <v>6.7271999999999998</v>
      </c>
    </row>
    <row r="66" spans="9:22" x14ac:dyDescent="0.15">
      <c r="I66">
        <v>15.061</v>
      </c>
      <c r="J66">
        <v>46.192999999999998</v>
      </c>
      <c r="K66">
        <v>15.101000000000001</v>
      </c>
      <c r="L66">
        <v>0</v>
      </c>
      <c r="M66">
        <v>15.146000000000001</v>
      </c>
      <c r="N66">
        <v>153.476</v>
      </c>
      <c r="V66">
        <f>INDEX($P$5:$T$23, ROUNDUP(ROWS(V$5:V66)/5,0),MOD(ROWS(V$5:V66)-1,5)+1)</f>
        <v>17.063800000000001</v>
      </c>
    </row>
    <row r="67" spans="9:22" x14ac:dyDescent="0.15">
      <c r="I67">
        <v>15.301</v>
      </c>
      <c r="J67">
        <v>38.131999999999998</v>
      </c>
      <c r="K67">
        <v>15.340999999999999</v>
      </c>
      <c r="L67">
        <v>38.069000000000003</v>
      </c>
      <c r="M67">
        <v>15.343</v>
      </c>
      <c r="N67">
        <v>152.262</v>
      </c>
      <c r="V67">
        <f>INDEX($P$5:$T$23, ROUNDUP(ROWS(V$5:V67)/5,0),MOD(ROWS(V$5:V67)-1,5)+1)</f>
        <v>0</v>
      </c>
    </row>
    <row r="68" spans="9:22" x14ac:dyDescent="0.15">
      <c r="I68">
        <v>15.430999999999999</v>
      </c>
      <c r="J68">
        <v>15.169</v>
      </c>
      <c r="K68">
        <v>15.444000000000001</v>
      </c>
      <c r="L68">
        <v>151.607</v>
      </c>
      <c r="M68">
        <v>15.457000000000001</v>
      </c>
      <c r="N68">
        <v>0</v>
      </c>
      <c r="V68">
        <f>INDEX($P$5:$T$23, ROUNDUP(ROWS(V$5:V68)/5,0),MOD(ROWS(V$5:V68)-1,5)+1)</f>
        <v>18.901900000000001</v>
      </c>
    </row>
    <row r="69" spans="9:22" x14ac:dyDescent="0.15">
      <c r="I69">
        <v>15.46</v>
      </c>
      <c r="J69">
        <v>151.501</v>
      </c>
      <c r="K69">
        <v>15.611000000000001</v>
      </c>
      <c r="L69">
        <v>18.056000000000001</v>
      </c>
      <c r="M69">
        <v>15.617000000000001</v>
      </c>
      <c r="N69">
        <v>150.428</v>
      </c>
      <c r="V69">
        <f>INDEX($P$5:$T$23, ROUNDUP(ROWS(V$5:V69)/5,0),MOD(ROWS(V$5:V69)-1,5)+1)</f>
        <v>54.221800000000002</v>
      </c>
    </row>
    <row r="70" spans="9:22" x14ac:dyDescent="0.15">
      <c r="I70">
        <v>15.621</v>
      </c>
      <c r="J70">
        <v>0</v>
      </c>
      <c r="K70">
        <v>15.631</v>
      </c>
      <c r="L70">
        <v>150.32900000000001</v>
      </c>
      <c r="M70">
        <v>15.643000000000001</v>
      </c>
      <c r="N70">
        <v>0</v>
      </c>
      <c r="V70">
        <f>INDEX($P$5:$T$23, ROUNDUP(ROWS(V$5:V70)/5,0),MOD(ROWS(V$5:V70)-1,5)+1)</f>
        <v>8.9375</v>
      </c>
    </row>
    <row r="71" spans="9:22" x14ac:dyDescent="0.15">
      <c r="I71">
        <v>15.654999999999999</v>
      </c>
      <c r="J71">
        <v>150.15799999999999</v>
      </c>
      <c r="K71">
        <v>15.831</v>
      </c>
      <c r="L71">
        <v>1.4999999999999999E-2</v>
      </c>
      <c r="M71">
        <v>15.840999999999999</v>
      </c>
      <c r="N71">
        <v>0</v>
      </c>
      <c r="V71">
        <f>INDEX($P$5:$T$23, ROUNDUP(ROWS(V$5:V71)/5,0),MOD(ROWS(V$5:V71)-1,5)+1)</f>
        <v>2.9845000000000002</v>
      </c>
    </row>
    <row r="72" spans="9:22" x14ac:dyDescent="0.15">
      <c r="I72">
        <v>15.851000000000001</v>
      </c>
      <c r="J72">
        <v>148.70699999999999</v>
      </c>
      <c r="K72">
        <v>15.881</v>
      </c>
      <c r="L72">
        <v>37.119</v>
      </c>
      <c r="M72">
        <v>15.906000000000001</v>
      </c>
      <c r="N72">
        <v>148.28</v>
      </c>
      <c r="V72">
        <f>INDEX($P$5:$T$23, ROUNDUP(ROWS(V$5:V72)/5,0),MOD(ROWS(V$5:V72)-1,5)+1)</f>
        <v>0</v>
      </c>
    </row>
    <row r="73" spans="9:22" x14ac:dyDescent="0.15">
      <c r="I73">
        <v>15.916</v>
      </c>
      <c r="J73">
        <v>74.100999999999999</v>
      </c>
      <c r="K73">
        <v>15.941000000000001</v>
      </c>
      <c r="L73">
        <v>148.00399999999999</v>
      </c>
      <c r="M73">
        <v>15.961</v>
      </c>
      <c r="N73">
        <v>36.960999999999999</v>
      </c>
      <c r="V73">
        <f>INDEX($P$5:$T$23, ROUNDUP(ROWS(V$5:V73)/5,0),MOD(ROWS(V$5:V73)-1,5)+1)</f>
        <v>55.521099999999997</v>
      </c>
    </row>
    <row r="74" spans="9:22" x14ac:dyDescent="0.15">
      <c r="I74">
        <v>15.971</v>
      </c>
      <c r="J74">
        <v>147.76400000000001</v>
      </c>
      <c r="K74">
        <v>16.001000000000001</v>
      </c>
      <c r="L74">
        <v>103.265</v>
      </c>
      <c r="M74">
        <v>16.026</v>
      </c>
      <c r="N74">
        <v>147.31700000000001</v>
      </c>
      <c r="V74">
        <f>INDEX($P$5:$T$23, ROUNDUP(ROWS(V$5:V74)/5,0),MOD(ROWS(V$5:V74)-1,5)+1)</f>
        <v>0</v>
      </c>
    </row>
    <row r="75" spans="9:22" x14ac:dyDescent="0.15">
      <c r="I75">
        <v>16.102</v>
      </c>
      <c r="J75">
        <v>0</v>
      </c>
      <c r="K75">
        <v>16.12</v>
      </c>
      <c r="L75">
        <v>117.22499999999999</v>
      </c>
      <c r="M75">
        <v>16.190999999999999</v>
      </c>
      <c r="N75">
        <v>0</v>
      </c>
      <c r="V75">
        <f>INDEX($P$5:$T$23, ROUNDUP(ROWS(V$5:V75)/5,0),MOD(ROWS(V$5:V75)-1,5)+1)</f>
        <v>37.116700000000002</v>
      </c>
    </row>
    <row r="76" spans="9:22" x14ac:dyDescent="0.15">
      <c r="I76">
        <v>16.206</v>
      </c>
      <c r="J76">
        <v>145.786</v>
      </c>
      <c r="K76">
        <v>16.221</v>
      </c>
      <c r="L76">
        <v>0</v>
      </c>
      <c r="M76">
        <v>16.222999999999999</v>
      </c>
      <c r="N76">
        <v>145.636</v>
      </c>
      <c r="V76">
        <f>INDEX($P$5:$T$23, ROUNDUP(ROWS(V$5:V76)/5,0),MOD(ROWS(V$5:V76)-1,5)+1)</f>
        <v>53.975499999999997</v>
      </c>
    </row>
    <row r="77" spans="9:22" x14ac:dyDescent="0.15">
      <c r="I77">
        <v>16.321000000000002</v>
      </c>
      <c r="J77">
        <v>79.613</v>
      </c>
      <c r="K77">
        <v>16.366</v>
      </c>
      <c r="L77">
        <v>144.33500000000001</v>
      </c>
      <c r="M77">
        <v>16.388999999999999</v>
      </c>
      <c r="N77">
        <v>14.412000000000001</v>
      </c>
      <c r="V77">
        <f>INDEX($P$5:$T$23, ROUNDUP(ROWS(V$5:V77)/5,0),MOD(ROWS(V$5:V77)-1,5)+1)</f>
        <v>64.078000000000003</v>
      </c>
    </row>
    <row r="78" spans="9:22" x14ac:dyDescent="0.15">
      <c r="I78">
        <v>16.399000000000001</v>
      </c>
      <c r="J78">
        <v>144.024</v>
      </c>
      <c r="K78">
        <v>16.404</v>
      </c>
      <c r="L78">
        <v>50.392000000000003</v>
      </c>
      <c r="M78">
        <v>16.414000000000001</v>
      </c>
      <c r="N78">
        <v>143.88200000000001</v>
      </c>
      <c r="V78">
        <f>INDEX($P$5:$T$23, ROUNDUP(ROWS(V$5:V78)/5,0),MOD(ROWS(V$5:V78)-1,5)+1)</f>
        <v>45.896700000000003</v>
      </c>
    </row>
    <row r="79" spans="9:22" x14ac:dyDescent="0.15">
      <c r="I79">
        <v>16.454000000000001</v>
      </c>
      <c r="J79">
        <v>35.874000000000002</v>
      </c>
      <c r="K79">
        <v>16.529</v>
      </c>
      <c r="L79">
        <v>49.966999999999999</v>
      </c>
      <c r="M79">
        <v>16.609000000000002</v>
      </c>
      <c r="N79">
        <v>141.95500000000001</v>
      </c>
      <c r="V79">
        <f>INDEX($P$5:$T$23, ROUNDUP(ROWS(V$5:V79)/5,0),MOD(ROWS(V$5:V79)-1,5)+1)</f>
        <v>39.703000000000003</v>
      </c>
    </row>
    <row r="80" spans="9:22" x14ac:dyDescent="0.15">
      <c r="I80">
        <v>17.099</v>
      </c>
      <c r="J80">
        <v>1.4E-2</v>
      </c>
      <c r="K80">
        <v>0</v>
      </c>
      <c r="L80">
        <v>0</v>
      </c>
      <c r="M80">
        <v>0</v>
      </c>
      <c r="N80">
        <v>0</v>
      </c>
      <c r="V80">
        <f>INDEX($P$5:$T$23, ROUNDUP(ROWS(V$5:V80)/5,0),MOD(ROWS(V$5:V80)-1,5)+1)</f>
        <v>24.337399999999999</v>
      </c>
    </row>
    <row r="81" spans="9:22" x14ac:dyDescent="0.15"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V81">
        <f>INDEX($P$5:$T$23, ROUNDUP(ROWS(V$5:V81)/5,0),MOD(ROWS(V$5:V81)-1,5)+1)</f>
        <v>0</v>
      </c>
    </row>
    <row r="82" spans="9:22" x14ac:dyDescent="0.15">
      <c r="V82">
        <f>INDEX($P$5:$T$23, ROUNDUP(ROWS(V$5:V82)/5,0),MOD(ROWS(V$5:V82)-1,5)+1)</f>
        <v>0</v>
      </c>
    </row>
    <row r="83" spans="9:22" x14ac:dyDescent="0.15">
      <c r="V83">
        <f>INDEX($P$5:$T$23, ROUNDUP(ROWS(V$5:V83)/5,0),MOD(ROWS(V$5:V83)-1,5)+1)</f>
        <v>8.0309000000000008</v>
      </c>
    </row>
    <row r="84" spans="9:22" x14ac:dyDescent="0.15">
      <c r="V84">
        <f>INDEX($P$5:$T$23, ROUNDUP(ROWS(V$5:V84)/5,0),MOD(ROWS(V$5:V84)-1,5)+1)</f>
        <v>0</v>
      </c>
    </row>
    <row r="85" spans="9:22" x14ac:dyDescent="0.15">
      <c r="V85">
        <f>INDEX($P$5:$T$23, ROUNDUP(ROWS(V$5:V85)/5,0),MOD(ROWS(V$5:V85)-1,5)+1)</f>
        <v>13.9696</v>
      </c>
    </row>
    <row r="86" spans="9:22" x14ac:dyDescent="0.15">
      <c r="V86">
        <f>INDEX($P$5:$T$23, ROUNDUP(ROWS(V$5:V86)/5,0),MOD(ROWS(V$5:V86)-1,5)+1)</f>
        <v>63.448999999999998</v>
      </c>
    </row>
    <row r="87" spans="9:22" x14ac:dyDescent="0.15">
      <c r="V87">
        <f>INDEX($P$5:$T$23, ROUNDUP(ROWS(V$5:V87)/5,0),MOD(ROWS(V$5:V87)-1,5)+1)</f>
        <v>38.282499999999999</v>
      </c>
    </row>
    <row r="88" spans="9:22" x14ac:dyDescent="0.15">
      <c r="V88">
        <f>INDEX($P$5:$T$23, ROUNDUP(ROWS(V$5:V88)/5,0),MOD(ROWS(V$5:V88)-1,5)+1)</f>
        <v>30.588799999999999</v>
      </c>
    </row>
    <row r="89" spans="9:22" x14ac:dyDescent="0.15">
      <c r="V89">
        <f>INDEX($P$5:$T$23, ROUNDUP(ROWS(V$5:V89)/5,0),MOD(ROWS(V$5:V89)-1,5)+1)</f>
        <v>30.632100000000001</v>
      </c>
    </row>
    <row r="90" spans="9:22" x14ac:dyDescent="0.15">
      <c r="V90">
        <f>INDEX($P$5:$T$23, ROUNDUP(ROWS(V$5:V90)/5,0),MOD(ROWS(V$5:V90)-1,5)+1)</f>
        <v>12.155200000000001</v>
      </c>
    </row>
    <row r="91" spans="9:22" x14ac:dyDescent="0.15">
      <c r="V91">
        <f>INDEX($P$5:$T$23, ROUNDUP(ROWS(V$5:V91)/5,0),MOD(ROWS(V$5:V91)-1,5)+1)</f>
        <v>67.852000000000004</v>
      </c>
    </row>
    <row r="92" spans="9:22" x14ac:dyDescent="0.15">
      <c r="V92">
        <f>INDEX($P$5:$T$23, ROUNDUP(ROWS(V$5:V92)/5,0),MOD(ROWS(V$5:V92)-1,5)+1)</f>
        <v>67.197500000000005</v>
      </c>
    </row>
    <row r="93" spans="9:22" x14ac:dyDescent="0.15">
      <c r="V93">
        <f>INDEX($P$5:$T$23, ROUNDUP(ROWS(V$5:V93)/5,0),MOD(ROWS(V$5:V93)-1,5)+1)</f>
        <v>33.268300000000004</v>
      </c>
    </row>
    <row r="94" spans="9:22" x14ac:dyDescent="0.15">
      <c r="V94">
        <f>INDEX($P$5:$T$23, ROUNDUP(ROWS(V$5:V94)/5,0),MOD(ROWS(V$5:V94)-1,5)+1)</f>
        <v>98.665800000000004</v>
      </c>
    </row>
    <row r="95" spans="9:22" x14ac:dyDescent="0.15">
      <c r="V95">
        <f>INDEX($P$5:$T$23, ROUNDUP(ROWS(V$5:V95)/5,0),MOD(ROWS(V$5:V95)-1,5)+1)</f>
        <v>54.200899999999997</v>
      </c>
    </row>
    <row r="96" spans="9:22" x14ac:dyDescent="0.15">
      <c r="V96">
        <f>INDEX($P$5:$T$23, ROUNDUP(ROWS(V$5:V96)/5,0),MOD(ROWS(V$5:V96)-1,5)+1)</f>
        <v>87.0274</v>
      </c>
    </row>
    <row r="97" spans="22:22" x14ac:dyDescent="0.15">
      <c r="V97">
        <f>INDEX($P$5:$T$23, ROUNDUP(ROWS(V$5:V97)/5,0),MOD(ROWS(V$5:V97)-1,5)+1)</f>
        <v>1.4E-2</v>
      </c>
    </row>
    <row r="98" spans="22:22" x14ac:dyDescent="0.15">
      <c r="V98">
        <f>INDEX($P$5:$T$23, ROUNDUP(ROWS(V$5:V98)/5,0),MOD(ROWS(V$5:V98)-1,5)+1)</f>
        <v>1.4E-2</v>
      </c>
    </row>
    <row r="99" spans="22:22" x14ac:dyDescent="0.15">
      <c r="V99">
        <f>INDEX($P$5:$T$23, ROUNDUP(ROWS(V$5:V99)/5,0),MOD(ROWS(V$5:V99)-1,5)+1)</f>
        <v>1.4E-2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8"/>
  <sheetViews>
    <sheetView workbookViewId="0">
      <selection activeCell="C23" sqref="C23"/>
    </sheetView>
  </sheetViews>
  <sheetFormatPr baseColWidth="10" defaultRowHeight="13" x14ac:dyDescent="0.15"/>
  <cols>
    <col min="1" max="1" width="75" bestFit="1" customWidth="1"/>
  </cols>
  <sheetData>
    <row r="1" spans="1:2" x14ac:dyDescent="0.15">
      <c r="A1" t="s">
        <v>729</v>
      </c>
    </row>
    <row r="2" spans="1:2" x14ac:dyDescent="0.15">
      <c r="A2" t="s">
        <v>730</v>
      </c>
    </row>
    <row r="3" spans="1:2" x14ac:dyDescent="0.15">
      <c r="A3" t="s">
        <v>731</v>
      </c>
    </row>
    <row r="4" spans="1:2" x14ac:dyDescent="0.15">
      <c r="A4">
        <v>0.3</v>
      </c>
      <c r="B4">
        <v>0</v>
      </c>
    </row>
    <row r="5" spans="1:2" x14ac:dyDescent="0.15">
      <c r="A5">
        <v>0.45</v>
      </c>
      <c r="B5">
        <v>53.1</v>
      </c>
    </row>
    <row r="6" spans="1:2" x14ac:dyDescent="0.15">
      <c r="A6">
        <v>0.61</v>
      </c>
      <c r="B6">
        <v>11.7</v>
      </c>
    </row>
    <row r="7" spans="1:2" x14ac:dyDescent="0.15">
      <c r="A7">
        <v>0.75</v>
      </c>
      <c r="B7">
        <v>41.5</v>
      </c>
    </row>
    <row r="8" spans="1:2" x14ac:dyDescent="0.15">
      <c r="A8">
        <v>0.87</v>
      </c>
      <c r="B8">
        <v>48.9</v>
      </c>
    </row>
    <row r="9" spans="1:2" x14ac:dyDescent="0.15">
      <c r="A9">
        <v>1.1100000000000001</v>
      </c>
      <c r="B9">
        <v>9.6999999999999993</v>
      </c>
    </row>
    <row r="10" spans="1:2" x14ac:dyDescent="0.15">
      <c r="A10">
        <v>1.32</v>
      </c>
      <c r="B10">
        <v>25</v>
      </c>
    </row>
    <row r="11" spans="1:2" x14ac:dyDescent="0.15">
      <c r="A11">
        <v>1.58</v>
      </c>
      <c r="B11">
        <v>0</v>
      </c>
    </row>
    <row r="12" spans="1:2" x14ac:dyDescent="0.15">
      <c r="A12">
        <v>1.85</v>
      </c>
      <c r="B12">
        <v>27.8</v>
      </c>
    </row>
    <row r="13" spans="1:2" x14ac:dyDescent="0.15">
      <c r="A13">
        <v>2.09</v>
      </c>
      <c r="B13">
        <v>17.600000000000001</v>
      </c>
    </row>
    <row r="14" spans="1:2" x14ac:dyDescent="0.15">
      <c r="A14">
        <v>2.38</v>
      </c>
      <c r="B14">
        <v>4.7</v>
      </c>
    </row>
    <row r="15" spans="1:2" x14ac:dyDescent="0.15">
      <c r="A15">
        <v>2.57</v>
      </c>
      <c r="B15">
        <v>46</v>
      </c>
    </row>
    <row r="16" spans="1:2" x14ac:dyDescent="0.15">
      <c r="A16">
        <v>2.71</v>
      </c>
      <c r="B16">
        <v>11.5</v>
      </c>
    </row>
    <row r="17" spans="1:2" x14ac:dyDescent="0.15">
      <c r="A17">
        <v>2.84</v>
      </c>
      <c r="B17">
        <v>0</v>
      </c>
    </row>
    <row r="18" spans="1:2" x14ac:dyDescent="0.15">
      <c r="A18">
        <v>3.08</v>
      </c>
      <c r="B18">
        <v>53.4</v>
      </c>
    </row>
    <row r="19" spans="1:2" x14ac:dyDescent="0.15">
      <c r="A19">
        <v>3.24</v>
      </c>
      <c r="B19">
        <v>13.4</v>
      </c>
    </row>
    <row r="20" spans="1:2" x14ac:dyDescent="0.15">
      <c r="A20">
        <v>3.34</v>
      </c>
      <c r="B20">
        <v>49.5</v>
      </c>
    </row>
    <row r="21" spans="1:2" x14ac:dyDescent="0.15">
      <c r="A21">
        <v>3.49</v>
      </c>
      <c r="B21">
        <v>24.3</v>
      </c>
    </row>
    <row r="22" spans="1:2" x14ac:dyDescent="0.15">
      <c r="A22">
        <v>3.69</v>
      </c>
      <c r="B22">
        <v>48.8</v>
      </c>
    </row>
    <row r="23" spans="1:2" x14ac:dyDescent="0.15">
      <c r="A23">
        <v>3.86</v>
      </c>
      <c r="B23">
        <v>39.5</v>
      </c>
    </row>
    <row r="24" spans="1:2" x14ac:dyDescent="0.15">
      <c r="A24">
        <v>4.05</v>
      </c>
      <c r="B24">
        <v>6</v>
      </c>
    </row>
    <row r="25" spans="1:2" x14ac:dyDescent="0.15">
      <c r="A25">
        <v>4.3</v>
      </c>
      <c r="B25">
        <v>0</v>
      </c>
    </row>
    <row r="26" spans="1:2" x14ac:dyDescent="0.15">
      <c r="A26">
        <v>4.5999999999999996</v>
      </c>
      <c r="B26">
        <v>3.8</v>
      </c>
    </row>
    <row r="27" spans="1:2" x14ac:dyDescent="0.15">
      <c r="A27">
        <v>4.8</v>
      </c>
      <c r="B27">
        <v>0</v>
      </c>
    </row>
    <row r="28" spans="1:2" x14ac:dyDescent="0.15">
      <c r="A28">
        <v>4.93</v>
      </c>
      <c r="B28">
        <v>24.1</v>
      </c>
    </row>
    <row r="29" spans="1:2" x14ac:dyDescent="0.15">
      <c r="A29">
        <v>5.19</v>
      </c>
      <c r="B29">
        <v>0</v>
      </c>
    </row>
    <row r="30" spans="1:2" x14ac:dyDescent="0.15">
      <c r="A30">
        <v>5.4</v>
      </c>
      <c r="B30">
        <v>17.399999999999999</v>
      </c>
    </row>
    <row r="31" spans="1:2" x14ac:dyDescent="0.15">
      <c r="A31">
        <v>5.65</v>
      </c>
      <c r="B31">
        <v>0</v>
      </c>
    </row>
    <row r="32" spans="1:2" x14ac:dyDescent="0.15">
      <c r="A32">
        <v>5.87</v>
      </c>
      <c r="B32">
        <v>9.1999999999999993</v>
      </c>
    </row>
    <row r="33" spans="1:2" x14ac:dyDescent="0.15">
      <c r="A33">
        <v>6.11</v>
      </c>
      <c r="B33">
        <v>12</v>
      </c>
    </row>
    <row r="34" spans="1:2" x14ac:dyDescent="0.15">
      <c r="A34">
        <v>6.33</v>
      </c>
      <c r="B34">
        <v>1.9</v>
      </c>
    </row>
    <row r="35" spans="1:2" x14ac:dyDescent="0.15">
      <c r="A35">
        <v>6.54</v>
      </c>
      <c r="B35">
        <v>0</v>
      </c>
    </row>
    <row r="36" spans="1:2" x14ac:dyDescent="0.15">
      <c r="A36">
        <v>6.8</v>
      </c>
      <c r="B36">
        <v>1.5</v>
      </c>
    </row>
    <row r="37" spans="1:2" x14ac:dyDescent="0.15">
      <c r="A37">
        <v>7.05</v>
      </c>
      <c r="B37">
        <v>1.6</v>
      </c>
    </row>
    <row r="38" spans="1:2" x14ac:dyDescent="0.15">
      <c r="A38">
        <v>7.28</v>
      </c>
      <c r="B38">
        <v>0</v>
      </c>
    </row>
    <row r="39" spans="1:2" x14ac:dyDescent="0.15">
      <c r="A39">
        <v>7.5</v>
      </c>
      <c r="B39">
        <v>0</v>
      </c>
    </row>
    <row r="40" spans="1:2" x14ac:dyDescent="0.15">
      <c r="A40">
        <v>7.73</v>
      </c>
      <c r="B40">
        <v>8.3000000000000007</v>
      </c>
    </row>
    <row r="41" spans="1:2" x14ac:dyDescent="0.15">
      <c r="A41">
        <v>7.98</v>
      </c>
      <c r="B41">
        <v>0</v>
      </c>
    </row>
    <row r="42" spans="1:2" x14ac:dyDescent="0.15">
      <c r="A42">
        <v>8.2200000000000006</v>
      </c>
      <c r="B42">
        <v>0</v>
      </c>
    </row>
    <row r="43" spans="1:2" x14ac:dyDescent="0.15">
      <c r="A43">
        <v>8.4700000000000006</v>
      </c>
      <c r="B43">
        <v>0</v>
      </c>
    </row>
    <row r="44" spans="1:2" x14ac:dyDescent="0.15">
      <c r="A44">
        <v>8.6999999999999993</v>
      </c>
      <c r="B44">
        <v>0</v>
      </c>
    </row>
    <row r="45" spans="1:2" x14ac:dyDescent="0.15">
      <c r="A45">
        <v>8.9499999999999993</v>
      </c>
      <c r="B45">
        <v>0</v>
      </c>
    </row>
    <row r="46" spans="1:2" x14ac:dyDescent="0.15">
      <c r="A46">
        <v>9.18</v>
      </c>
      <c r="B46">
        <v>0.8</v>
      </c>
    </row>
    <row r="47" spans="1:2" x14ac:dyDescent="0.15">
      <c r="A47">
        <v>9.4</v>
      </c>
      <c r="B47">
        <v>3.8</v>
      </c>
    </row>
    <row r="48" spans="1:2" x14ac:dyDescent="0.15">
      <c r="A48">
        <v>9.56</v>
      </c>
      <c r="B48">
        <v>2.1</v>
      </c>
    </row>
    <row r="49" spans="1:2" x14ac:dyDescent="0.15">
      <c r="A49">
        <v>9.8000000000000007</v>
      </c>
      <c r="B49">
        <v>0</v>
      </c>
    </row>
    <row r="50" spans="1:2" x14ac:dyDescent="0.15">
      <c r="A50">
        <v>10</v>
      </c>
      <c r="B50">
        <v>0</v>
      </c>
    </row>
    <row r="51" spans="1:2" x14ac:dyDescent="0.15">
      <c r="A51">
        <v>10.18</v>
      </c>
      <c r="B51">
        <v>0</v>
      </c>
    </row>
    <row r="52" spans="1:2" x14ac:dyDescent="0.15">
      <c r="A52">
        <v>10.4</v>
      </c>
      <c r="B52">
        <v>0.7</v>
      </c>
    </row>
    <row r="53" spans="1:2" x14ac:dyDescent="0.15">
      <c r="A53">
        <v>10.6</v>
      </c>
      <c r="B53">
        <v>0.5</v>
      </c>
    </row>
    <row r="54" spans="1:2" x14ac:dyDescent="0.15">
      <c r="A54">
        <v>10.8</v>
      </c>
      <c r="B54">
        <v>0</v>
      </c>
    </row>
    <row r="55" spans="1:2" x14ac:dyDescent="0.15">
      <c r="A55">
        <v>11</v>
      </c>
      <c r="B55">
        <v>0</v>
      </c>
    </row>
    <row r="56" spans="1:2" x14ac:dyDescent="0.15">
      <c r="A56">
        <v>11.2</v>
      </c>
      <c r="B56">
        <v>0</v>
      </c>
    </row>
    <row r="57" spans="1:2" x14ac:dyDescent="0.15">
      <c r="A57">
        <v>11.43</v>
      </c>
      <c r="B57">
        <v>0.7</v>
      </c>
    </row>
    <row r="58" spans="1:2" x14ac:dyDescent="0.15">
      <c r="A58">
        <v>11.6</v>
      </c>
      <c r="B58">
        <v>9</v>
      </c>
    </row>
    <row r="59" spans="1:2" x14ac:dyDescent="0.15">
      <c r="A59">
        <v>11.8</v>
      </c>
      <c r="B59">
        <v>1.7</v>
      </c>
    </row>
    <row r="60" spans="1:2" x14ac:dyDescent="0.15">
      <c r="A60">
        <v>12</v>
      </c>
      <c r="B60">
        <v>0</v>
      </c>
    </row>
    <row r="61" spans="1:2" x14ac:dyDescent="0.15">
      <c r="A61">
        <v>12.25</v>
      </c>
      <c r="B61">
        <v>8.1</v>
      </c>
    </row>
    <row r="62" spans="1:2" x14ac:dyDescent="0.15">
      <c r="A62">
        <v>12.46</v>
      </c>
      <c r="B62">
        <v>6.3</v>
      </c>
    </row>
    <row r="63" spans="1:2" x14ac:dyDescent="0.15">
      <c r="A63">
        <v>12.65</v>
      </c>
      <c r="B63">
        <v>0.5</v>
      </c>
    </row>
    <row r="64" spans="1:2" x14ac:dyDescent="0.15">
      <c r="A64">
        <v>12.85</v>
      </c>
      <c r="B64">
        <v>0</v>
      </c>
    </row>
    <row r="65" spans="1:2" x14ac:dyDescent="0.15">
      <c r="A65">
        <v>13.02</v>
      </c>
      <c r="B65">
        <v>20.5</v>
      </c>
    </row>
    <row r="66" spans="1:2" x14ac:dyDescent="0.15">
      <c r="A66">
        <v>13.15</v>
      </c>
      <c r="B66">
        <v>28.9</v>
      </c>
    </row>
    <row r="67" spans="1:2" x14ac:dyDescent="0.15">
      <c r="A67">
        <v>13.33</v>
      </c>
      <c r="B67">
        <v>0.5</v>
      </c>
    </row>
    <row r="68" spans="1:2" x14ac:dyDescent="0.15">
      <c r="A68">
        <v>13.56</v>
      </c>
      <c r="B68">
        <v>11.2</v>
      </c>
    </row>
    <row r="69" spans="1:2" x14ac:dyDescent="0.15">
      <c r="A69">
        <v>13.7</v>
      </c>
      <c r="B69">
        <v>2.4</v>
      </c>
    </row>
    <row r="70" spans="1:2" x14ac:dyDescent="0.15">
      <c r="A70">
        <v>13.9</v>
      </c>
      <c r="B70">
        <v>2.2000000000000002</v>
      </c>
    </row>
    <row r="71" spans="1:2" x14ac:dyDescent="0.15">
      <c r="A71">
        <v>14.12</v>
      </c>
      <c r="B71">
        <v>0.4</v>
      </c>
    </row>
    <row r="72" spans="1:2" x14ac:dyDescent="0.15">
      <c r="A72">
        <v>14.3</v>
      </c>
      <c r="B72">
        <v>0.9</v>
      </c>
    </row>
    <row r="73" spans="1:2" x14ac:dyDescent="0.15">
      <c r="A73">
        <v>14.5</v>
      </c>
      <c r="B73">
        <v>0</v>
      </c>
    </row>
    <row r="74" spans="1:2" x14ac:dyDescent="0.15">
      <c r="A74">
        <v>14.7</v>
      </c>
      <c r="B74">
        <v>0.4</v>
      </c>
    </row>
    <row r="75" spans="1:2" x14ac:dyDescent="0.15">
      <c r="A75">
        <v>14.89</v>
      </c>
      <c r="B75">
        <v>0</v>
      </c>
    </row>
    <row r="76" spans="1:2" x14ac:dyDescent="0.15">
      <c r="A76">
        <v>15.08</v>
      </c>
      <c r="B76">
        <v>0.9</v>
      </c>
    </row>
    <row r="77" spans="1:2" x14ac:dyDescent="0.15">
      <c r="A77">
        <v>15.25</v>
      </c>
      <c r="B77">
        <v>8.6</v>
      </c>
    </row>
    <row r="78" spans="1:2" x14ac:dyDescent="0.15">
      <c r="A78">
        <v>15.42</v>
      </c>
      <c r="B78">
        <v>1.7</v>
      </c>
    </row>
    <row r="79" spans="1:2" x14ac:dyDescent="0.15">
      <c r="A79">
        <v>15.59</v>
      </c>
      <c r="B79">
        <v>8.4</v>
      </c>
    </row>
    <row r="80" spans="1:2" x14ac:dyDescent="0.15">
      <c r="A80">
        <v>15.78</v>
      </c>
      <c r="B80">
        <v>7.7</v>
      </c>
    </row>
    <row r="81" spans="1:2" x14ac:dyDescent="0.15">
      <c r="A81">
        <v>15.93</v>
      </c>
      <c r="B81">
        <v>32.5</v>
      </c>
    </row>
    <row r="82" spans="1:2" x14ac:dyDescent="0.15">
      <c r="A82">
        <v>16.05</v>
      </c>
      <c r="B82">
        <v>38.1</v>
      </c>
    </row>
    <row r="83" spans="1:2" x14ac:dyDescent="0.15">
      <c r="A83">
        <v>16.2</v>
      </c>
      <c r="B83">
        <v>9.4</v>
      </c>
    </row>
    <row r="84" spans="1:2" x14ac:dyDescent="0.15">
      <c r="A84">
        <v>16.38</v>
      </c>
      <c r="B84">
        <v>24.5</v>
      </c>
    </row>
    <row r="85" spans="1:2" x14ac:dyDescent="0.15">
      <c r="A85">
        <v>16.54</v>
      </c>
      <c r="B85">
        <v>17.2</v>
      </c>
    </row>
    <row r="86" spans="1:2" x14ac:dyDescent="0.15">
      <c r="A86">
        <v>16.7</v>
      </c>
      <c r="B86">
        <v>26</v>
      </c>
    </row>
    <row r="87" spans="1:2" x14ac:dyDescent="0.15">
      <c r="A87">
        <v>16.87</v>
      </c>
      <c r="B87">
        <v>0</v>
      </c>
    </row>
    <row r="88" spans="1:2" x14ac:dyDescent="0.15">
      <c r="A88">
        <v>17.02</v>
      </c>
      <c r="B88">
        <v>1.1000000000000001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9"/>
  <sheetViews>
    <sheetView workbookViewId="0">
      <selection activeCell="B6" sqref="B6"/>
    </sheetView>
  </sheetViews>
  <sheetFormatPr baseColWidth="10" defaultRowHeight="13" x14ac:dyDescent="0.15"/>
  <cols>
    <col min="1" max="1" width="48.1640625" customWidth="1"/>
  </cols>
  <sheetData>
    <row r="1" spans="1:1" x14ac:dyDescent="0.15">
      <c r="A1" t="s">
        <v>695</v>
      </c>
    </row>
    <row r="2" spans="1:1" x14ac:dyDescent="0.15">
      <c r="A2" t="s">
        <v>696</v>
      </c>
    </row>
    <row r="3" spans="1:1" x14ac:dyDescent="0.15">
      <c r="A3" t="s">
        <v>697</v>
      </c>
    </row>
    <row r="4" spans="1:1" x14ac:dyDescent="0.15">
      <c r="A4">
        <v>0</v>
      </c>
    </row>
    <row r="5" spans="1:1" x14ac:dyDescent="0.15">
      <c r="A5">
        <v>100</v>
      </c>
    </row>
    <row r="6" spans="1:1" x14ac:dyDescent="0.15">
      <c r="A6">
        <v>0</v>
      </c>
    </row>
    <row r="7" spans="1:1" x14ac:dyDescent="0.15">
      <c r="A7">
        <v>100</v>
      </c>
    </row>
    <row r="8" spans="1:1" x14ac:dyDescent="0.15">
      <c r="A8">
        <v>0</v>
      </c>
    </row>
    <row r="9" spans="1:1" x14ac:dyDescent="0.15">
      <c r="A9">
        <v>100</v>
      </c>
    </row>
    <row r="10" spans="1:1" x14ac:dyDescent="0.15">
      <c r="A10">
        <v>0</v>
      </c>
    </row>
    <row r="11" spans="1:1" x14ac:dyDescent="0.15">
      <c r="A11">
        <v>100</v>
      </c>
    </row>
    <row r="12" spans="1:1" x14ac:dyDescent="0.15">
      <c r="A12">
        <v>0</v>
      </c>
    </row>
    <row r="13" spans="1:1" x14ac:dyDescent="0.15">
      <c r="A13">
        <v>100</v>
      </c>
    </row>
    <row r="14" spans="1:1" x14ac:dyDescent="0.15">
      <c r="A14">
        <v>0</v>
      </c>
    </row>
    <row r="15" spans="1:1" x14ac:dyDescent="0.15">
      <c r="A15">
        <v>100</v>
      </c>
    </row>
    <row r="16" spans="1:1" x14ac:dyDescent="0.15">
      <c r="A16">
        <v>0</v>
      </c>
    </row>
    <row r="17" spans="1:1" x14ac:dyDescent="0.15">
      <c r="A17">
        <v>100</v>
      </c>
    </row>
    <row r="18" spans="1:1" x14ac:dyDescent="0.15">
      <c r="A18">
        <v>0</v>
      </c>
    </row>
    <row r="19" spans="1:1" x14ac:dyDescent="0.15">
      <c r="A19">
        <v>100</v>
      </c>
    </row>
    <row r="20" spans="1:1" x14ac:dyDescent="0.15">
      <c r="A20">
        <v>0</v>
      </c>
    </row>
    <row r="21" spans="1:1" x14ac:dyDescent="0.15">
      <c r="A21">
        <v>100</v>
      </c>
    </row>
    <row r="22" spans="1:1" x14ac:dyDescent="0.15">
      <c r="A22">
        <v>0</v>
      </c>
    </row>
    <row r="23" spans="1:1" x14ac:dyDescent="0.15">
      <c r="A23">
        <v>100</v>
      </c>
    </row>
    <row r="24" spans="1:1" x14ac:dyDescent="0.15">
      <c r="A24">
        <v>0</v>
      </c>
    </row>
    <row r="25" spans="1:1" x14ac:dyDescent="0.15">
      <c r="A25">
        <v>100</v>
      </c>
    </row>
    <row r="26" spans="1:1" x14ac:dyDescent="0.15">
      <c r="A26">
        <v>0</v>
      </c>
    </row>
    <row r="27" spans="1:1" x14ac:dyDescent="0.15">
      <c r="A27">
        <v>100</v>
      </c>
    </row>
    <row r="28" spans="1:1" x14ac:dyDescent="0.15">
      <c r="A28">
        <v>0</v>
      </c>
    </row>
    <row r="29" spans="1:1" x14ac:dyDescent="0.15">
      <c r="A29">
        <v>100</v>
      </c>
    </row>
    <row r="30" spans="1:1" x14ac:dyDescent="0.15">
      <c r="A30">
        <v>0</v>
      </c>
    </row>
    <row r="31" spans="1:1" x14ac:dyDescent="0.15">
      <c r="A31">
        <v>100</v>
      </c>
    </row>
    <row r="32" spans="1:1" x14ac:dyDescent="0.15">
      <c r="A32">
        <v>0</v>
      </c>
    </row>
    <row r="33" spans="1:1" x14ac:dyDescent="0.15">
      <c r="A33">
        <v>100</v>
      </c>
    </row>
    <row r="34" spans="1:1" x14ac:dyDescent="0.15">
      <c r="A34">
        <v>0</v>
      </c>
    </row>
    <row r="35" spans="1:1" x14ac:dyDescent="0.15">
      <c r="A35">
        <v>100</v>
      </c>
    </row>
    <row r="36" spans="1:1" x14ac:dyDescent="0.15">
      <c r="A36">
        <v>0</v>
      </c>
    </row>
    <row r="37" spans="1:1" x14ac:dyDescent="0.15">
      <c r="A37">
        <v>33</v>
      </c>
    </row>
    <row r="38" spans="1:1" x14ac:dyDescent="0.15">
      <c r="A38">
        <v>0</v>
      </c>
    </row>
    <row r="39" spans="1:1" x14ac:dyDescent="0.15">
      <c r="A39">
        <v>50</v>
      </c>
    </row>
    <row r="40" spans="1:1" x14ac:dyDescent="0.15">
      <c r="A40">
        <v>0</v>
      </c>
    </row>
    <row r="41" spans="1:1" x14ac:dyDescent="0.15">
      <c r="A41">
        <v>100</v>
      </c>
    </row>
    <row r="42" spans="1:1" x14ac:dyDescent="0.15">
      <c r="A42">
        <v>0</v>
      </c>
    </row>
    <row r="43" spans="1:1" x14ac:dyDescent="0.15">
      <c r="A43">
        <v>100</v>
      </c>
    </row>
    <row r="44" spans="1:1" x14ac:dyDescent="0.15">
      <c r="A44">
        <v>0</v>
      </c>
    </row>
    <row r="45" spans="1:1" x14ac:dyDescent="0.15">
      <c r="A45">
        <v>100</v>
      </c>
    </row>
    <row r="46" spans="1:1" x14ac:dyDescent="0.15">
      <c r="A46">
        <v>30</v>
      </c>
    </row>
    <row r="47" spans="1:1" x14ac:dyDescent="0.15">
      <c r="A47">
        <v>0</v>
      </c>
    </row>
    <row r="48" spans="1:1" x14ac:dyDescent="0.15">
      <c r="A48">
        <v>100</v>
      </c>
    </row>
    <row r="49" spans="1:1" x14ac:dyDescent="0.15">
      <c r="A49">
        <v>0</v>
      </c>
    </row>
    <row r="50" spans="1:1" x14ac:dyDescent="0.15">
      <c r="A50">
        <v>100</v>
      </c>
    </row>
    <row r="51" spans="1:1" x14ac:dyDescent="0.15">
      <c r="A51">
        <v>0</v>
      </c>
    </row>
    <row r="52" spans="1:1" x14ac:dyDescent="0.15">
      <c r="A52">
        <v>30</v>
      </c>
    </row>
    <row r="53" spans="1:1" x14ac:dyDescent="0.15">
      <c r="A53">
        <v>10</v>
      </c>
    </row>
    <row r="54" spans="1:1" x14ac:dyDescent="0.15">
      <c r="A54">
        <v>100</v>
      </c>
    </row>
    <row r="55" spans="1:1" x14ac:dyDescent="0.15">
      <c r="A55">
        <v>0</v>
      </c>
    </row>
    <row r="56" spans="1:1" x14ac:dyDescent="0.15">
      <c r="A56">
        <v>50</v>
      </c>
    </row>
    <row r="57" spans="1:1" x14ac:dyDescent="0.15">
      <c r="A57">
        <v>0</v>
      </c>
    </row>
    <row r="58" spans="1:1" x14ac:dyDescent="0.15">
      <c r="A58">
        <v>90</v>
      </c>
    </row>
    <row r="59" spans="1:1" x14ac:dyDescent="0.15">
      <c r="A59">
        <v>25</v>
      </c>
    </row>
    <row r="60" spans="1:1" x14ac:dyDescent="0.15">
      <c r="A60">
        <v>10</v>
      </c>
    </row>
    <row r="61" spans="1:1" x14ac:dyDescent="0.15">
      <c r="A61">
        <v>100</v>
      </c>
    </row>
    <row r="62" spans="1:1" x14ac:dyDescent="0.15">
      <c r="A62">
        <v>0</v>
      </c>
    </row>
    <row r="63" spans="1:1" x14ac:dyDescent="0.15">
      <c r="A63">
        <v>100</v>
      </c>
    </row>
    <row r="64" spans="1:1" x14ac:dyDescent="0.15">
      <c r="A64">
        <v>35</v>
      </c>
    </row>
    <row r="65" spans="1:1" x14ac:dyDescent="0.15">
      <c r="A65">
        <v>0</v>
      </c>
    </row>
    <row r="66" spans="1:1" x14ac:dyDescent="0.15">
      <c r="A66">
        <v>100</v>
      </c>
    </row>
    <row r="67" spans="1:1" x14ac:dyDescent="0.15">
      <c r="A67">
        <v>15</v>
      </c>
    </row>
    <row r="68" spans="1:1" x14ac:dyDescent="0.15">
      <c r="A68">
        <v>100</v>
      </c>
    </row>
    <row r="69" spans="1:1" x14ac:dyDescent="0.15">
      <c r="A69">
        <v>0</v>
      </c>
    </row>
    <row r="70" spans="1:1" x14ac:dyDescent="0.15">
      <c r="A70">
        <v>100</v>
      </c>
    </row>
    <row r="71" spans="1:1" x14ac:dyDescent="0.15">
      <c r="A71">
        <v>0</v>
      </c>
    </row>
    <row r="72" spans="1:1" x14ac:dyDescent="0.15">
      <c r="A72">
        <v>100</v>
      </c>
    </row>
    <row r="73" spans="1:1" x14ac:dyDescent="0.15">
      <c r="A73">
        <v>60</v>
      </c>
    </row>
    <row r="74" spans="1:1" x14ac:dyDescent="0.15">
      <c r="A74">
        <v>0</v>
      </c>
    </row>
    <row r="75" spans="1:1" x14ac:dyDescent="0.15">
      <c r="A75">
        <v>100</v>
      </c>
    </row>
    <row r="76" spans="1:1" x14ac:dyDescent="0.15">
      <c r="A76">
        <v>0</v>
      </c>
    </row>
    <row r="77" spans="1:1" x14ac:dyDescent="0.15">
      <c r="A77">
        <v>40</v>
      </c>
    </row>
    <row r="78" spans="1:1" x14ac:dyDescent="0.15">
      <c r="A78">
        <v>0</v>
      </c>
    </row>
    <row r="79" spans="1:1" x14ac:dyDescent="0.15">
      <c r="A79">
        <v>60</v>
      </c>
    </row>
    <row r="80" spans="1:1" x14ac:dyDescent="0.15">
      <c r="A80">
        <v>0</v>
      </c>
    </row>
    <row r="81" spans="1:1" x14ac:dyDescent="0.15">
      <c r="A81">
        <v>100</v>
      </c>
    </row>
    <row r="82" spans="1:1" x14ac:dyDescent="0.15">
      <c r="A82">
        <v>0</v>
      </c>
    </row>
    <row r="83" spans="1:1" x14ac:dyDescent="0.15">
      <c r="A83">
        <v>100</v>
      </c>
    </row>
    <row r="84" spans="1:1" x14ac:dyDescent="0.15">
      <c r="A84">
        <v>0</v>
      </c>
    </row>
    <row r="85" spans="1:1" x14ac:dyDescent="0.15">
      <c r="A85">
        <v>50</v>
      </c>
    </row>
    <row r="86" spans="1:1" x14ac:dyDescent="0.15">
      <c r="A86">
        <v>0</v>
      </c>
    </row>
    <row r="87" spans="1:1" x14ac:dyDescent="0.15">
      <c r="A87">
        <v>100</v>
      </c>
    </row>
    <row r="88" spans="1:1" x14ac:dyDescent="0.15">
      <c r="A88">
        <v>0</v>
      </c>
    </row>
    <row r="89" spans="1:1" x14ac:dyDescent="0.15">
      <c r="A89">
        <v>100</v>
      </c>
    </row>
    <row r="90" spans="1:1" x14ac:dyDescent="0.15">
      <c r="A90">
        <v>0.01</v>
      </c>
    </row>
    <row r="91" spans="1:1" x14ac:dyDescent="0.15">
      <c r="A91">
        <v>100</v>
      </c>
    </row>
    <row r="92" spans="1:1" x14ac:dyDescent="0.15">
      <c r="A92">
        <v>0</v>
      </c>
    </row>
    <row r="93" spans="1:1" x14ac:dyDescent="0.15">
      <c r="A93">
        <v>100</v>
      </c>
    </row>
    <row r="94" spans="1:1" x14ac:dyDescent="0.15">
      <c r="A94">
        <v>0</v>
      </c>
    </row>
    <row r="95" spans="1:1" x14ac:dyDescent="0.15">
      <c r="A95">
        <v>100</v>
      </c>
    </row>
    <row r="96" spans="1:1" x14ac:dyDescent="0.15">
      <c r="A96">
        <v>0</v>
      </c>
    </row>
    <row r="97" spans="1:1" x14ac:dyDescent="0.15">
      <c r="A97">
        <v>100</v>
      </c>
    </row>
    <row r="98" spans="1:1" x14ac:dyDescent="0.15">
      <c r="A98">
        <v>0</v>
      </c>
    </row>
    <row r="99" spans="1:1" x14ac:dyDescent="0.15">
      <c r="A99">
        <v>100</v>
      </c>
    </row>
    <row r="100" spans="1:1" x14ac:dyDescent="0.15">
      <c r="A100">
        <v>0</v>
      </c>
    </row>
    <row r="101" spans="1:1" x14ac:dyDescent="0.15">
      <c r="A101">
        <v>45</v>
      </c>
    </row>
    <row r="102" spans="1:1" x14ac:dyDescent="0.15">
      <c r="A102">
        <v>0</v>
      </c>
    </row>
    <row r="103" spans="1:1" x14ac:dyDescent="0.15">
      <c r="A103">
        <v>100</v>
      </c>
    </row>
    <row r="104" spans="1:1" x14ac:dyDescent="0.15">
      <c r="A104">
        <v>0</v>
      </c>
    </row>
    <row r="105" spans="1:1" x14ac:dyDescent="0.15">
      <c r="A105">
        <v>25</v>
      </c>
    </row>
    <row r="106" spans="1:1" x14ac:dyDescent="0.15">
      <c r="A106">
        <v>0</v>
      </c>
    </row>
    <row r="107" spans="1:1" x14ac:dyDescent="0.15">
      <c r="A107">
        <v>100</v>
      </c>
    </row>
    <row r="108" spans="1:1" x14ac:dyDescent="0.15">
      <c r="A108">
        <v>0</v>
      </c>
    </row>
    <row r="109" spans="1:1" x14ac:dyDescent="0.15">
      <c r="A109">
        <v>100</v>
      </c>
    </row>
    <row r="110" spans="1:1" x14ac:dyDescent="0.15">
      <c r="A110">
        <v>0</v>
      </c>
    </row>
    <row r="111" spans="1:1" x14ac:dyDescent="0.15">
      <c r="A111">
        <v>100</v>
      </c>
    </row>
    <row r="112" spans="1:1" x14ac:dyDescent="0.15">
      <c r="A112">
        <v>0</v>
      </c>
    </row>
    <row r="113" spans="1:1" x14ac:dyDescent="0.15">
      <c r="A113">
        <v>100</v>
      </c>
    </row>
    <row r="114" spans="1:1" x14ac:dyDescent="0.15">
      <c r="A114">
        <v>0</v>
      </c>
    </row>
    <row r="115" spans="1:1" x14ac:dyDescent="0.15">
      <c r="A115">
        <v>100</v>
      </c>
    </row>
    <row r="116" spans="1:1" x14ac:dyDescent="0.15">
      <c r="A116">
        <v>0</v>
      </c>
    </row>
    <row r="117" spans="1:1" x14ac:dyDescent="0.15">
      <c r="A117">
        <v>100</v>
      </c>
    </row>
    <row r="118" spans="1:1" x14ac:dyDescent="0.15">
      <c r="A118">
        <v>0</v>
      </c>
    </row>
    <row r="119" spans="1:1" x14ac:dyDescent="0.15">
      <c r="A119">
        <v>100</v>
      </c>
    </row>
    <row r="120" spans="1:1" x14ac:dyDescent="0.15">
      <c r="A120">
        <v>0</v>
      </c>
    </row>
    <row r="121" spans="1:1" x14ac:dyDescent="0.15">
      <c r="A121">
        <v>100</v>
      </c>
    </row>
    <row r="122" spans="1:1" x14ac:dyDescent="0.15">
      <c r="A122">
        <v>0</v>
      </c>
    </row>
    <row r="123" spans="1:1" x14ac:dyDescent="0.15">
      <c r="A123">
        <v>100</v>
      </c>
    </row>
    <row r="124" spans="1:1" x14ac:dyDescent="0.15">
      <c r="A124">
        <v>0</v>
      </c>
    </row>
    <row r="125" spans="1:1" x14ac:dyDescent="0.15">
      <c r="A125">
        <v>100</v>
      </c>
    </row>
    <row r="126" spans="1:1" x14ac:dyDescent="0.15">
      <c r="A126">
        <v>0</v>
      </c>
    </row>
    <row r="127" spans="1:1" x14ac:dyDescent="0.15">
      <c r="A127">
        <v>100</v>
      </c>
    </row>
    <row r="128" spans="1:1" x14ac:dyDescent="0.15">
      <c r="A128">
        <v>0</v>
      </c>
    </row>
    <row r="129" spans="1:1" x14ac:dyDescent="0.15">
      <c r="A129">
        <v>100</v>
      </c>
    </row>
    <row r="130" spans="1:1" x14ac:dyDescent="0.15">
      <c r="A130">
        <v>0</v>
      </c>
    </row>
    <row r="131" spans="1:1" x14ac:dyDescent="0.15">
      <c r="A131">
        <v>100</v>
      </c>
    </row>
    <row r="132" spans="1:1" x14ac:dyDescent="0.15">
      <c r="A132">
        <v>0</v>
      </c>
    </row>
    <row r="133" spans="1:1" x14ac:dyDescent="0.15">
      <c r="A133">
        <v>100</v>
      </c>
    </row>
    <row r="134" spans="1:1" x14ac:dyDescent="0.15">
      <c r="A134">
        <v>0</v>
      </c>
    </row>
    <row r="135" spans="1:1" x14ac:dyDescent="0.15">
      <c r="A135">
        <v>100</v>
      </c>
    </row>
    <row r="136" spans="1:1" x14ac:dyDescent="0.15">
      <c r="A136">
        <v>0</v>
      </c>
    </row>
    <row r="137" spans="1:1" x14ac:dyDescent="0.15">
      <c r="A137">
        <v>100</v>
      </c>
    </row>
    <row r="138" spans="1:1" x14ac:dyDescent="0.15">
      <c r="A138">
        <v>0</v>
      </c>
    </row>
    <row r="139" spans="1:1" x14ac:dyDescent="0.15">
      <c r="A139">
        <v>50</v>
      </c>
    </row>
    <row r="140" spans="1:1" x14ac:dyDescent="0.15">
      <c r="A140">
        <v>0</v>
      </c>
    </row>
    <row r="141" spans="1:1" x14ac:dyDescent="0.15">
      <c r="A141">
        <v>100</v>
      </c>
    </row>
    <row r="142" spans="1:1" x14ac:dyDescent="0.15">
      <c r="A142">
        <v>0</v>
      </c>
    </row>
    <row r="143" spans="1:1" x14ac:dyDescent="0.15">
      <c r="A143">
        <v>100</v>
      </c>
    </row>
    <row r="144" spans="1:1" x14ac:dyDescent="0.15">
      <c r="A144">
        <v>0</v>
      </c>
    </row>
    <row r="145" spans="1:1" x14ac:dyDescent="0.15">
      <c r="A145">
        <v>100</v>
      </c>
    </row>
    <row r="146" spans="1:1" x14ac:dyDescent="0.15">
      <c r="A146">
        <v>0</v>
      </c>
    </row>
    <row r="147" spans="1:1" x14ac:dyDescent="0.15">
      <c r="A147">
        <v>100</v>
      </c>
    </row>
    <row r="148" spans="1:1" x14ac:dyDescent="0.15">
      <c r="A148">
        <v>0</v>
      </c>
    </row>
    <row r="149" spans="1:1" x14ac:dyDescent="0.15">
      <c r="A149">
        <v>70</v>
      </c>
    </row>
    <row r="150" spans="1:1" x14ac:dyDescent="0.15">
      <c r="A150">
        <v>0</v>
      </c>
    </row>
    <row r="151" spans="1:1" x14ac:dyDescent="0.15">
      <c r="A151">
        <v>100</v>
      </c>
    </row>
    <row r="152" spans="1:1" x14ac:dyDescent="0.15">
      <c r="A152">
        <v>0</v>
      </c>
    </row>
    <row r="153" spans="1:1" x14ac:dyDescent="0.15">
      <c r="A153">
        <v>100</v>
      </c>
    </row>
    <row r="154" spans="1:1" x14ac:dyDescent="0.15">
      <c r="A154">
        <v>0</v>
      </c>
    </row>
    <row r="155" spans="1:1" x14ac:dyDescent="0.15">
      <c r="A155">
        <v>100</v>
      </c>
    </row>
    <row r="156" spans="1:1" x14ac:dyDescent="0.15">
      <c r="A156">
        <v>0</v>
      </c>
    </row>
    <row r="157" spans="1:1" x14ac:dyDescent="0.15">
      <c r="A157">
        <v>100</v>
      </c>
    </row>
    <row r="158" spans="1:1" x14ac:dyDescent="0.15">
      <c r="A158">
        <v>0.01</v>
      </c>
    </row>
    <row r="159" spans="1:1" x14ac:dyDescent="0.15">
      <c r="A159">
        <v>0</v>
      </c>
    </row>
    <row r="160" spans="1:1" x14ac:dyDescent="0.15">
      <c r="A160">
        <v>100</v>
      </c>
    </row>
    <row r="161" spans="1:1" x14ac:dyDescent="0.15">
      <c r="A161">
        <v>0</v>
      </c>
    </row>
    <row r="162" spans="1:1" x14ac:dyDescent="0.15">
      <c r="A162">
        <v>100</v>
      </c>
    </row>
    <row r="163" spans="1:1" x14ac:dyDescent="0.15">
      <c r="A163">
        <v>25</v>
      </c>
    </row>
    <row r="164" spans="1:1" x14ac:dyDescent="0.15">
      <c r="A164">
        <v>100</v>
      </c>
    </row>
    <row r="165" spans="1:1" x14ac:dyDescent="0.15">
      <c r="A165">
        <v>0</v>
      </c>
    </row>
    <row r="166" spans="1:1" x14ac:dyDescent="0.15">
      <c r="A166">
        <v>100</v>
      </c>
    </row>
    <row r="167" spans="1:1" x14ac:dyDescent="0.15">
      <c r="A167">
        <v>0</v>
      </c>
    </row>
    <row r="168" spans="1:1" x14ac:dyDescent="0.15">
      <c r="A168">
        <v>100</v>
      </c>
    </row>
    <row r="169" spans="1:1" x14ac:dyDescent="0.15">
      <c r="A169">
        <v>0</v>
      </c>
    </row>
    <row r="170" spans="1:1" x14ac:dyDescent="0.15">
      <c r="A170">
        <v>100</v>
      </c>
    </row>
    <row r="171" spans="1:1" x14ac:dyDescent="0.15">
      <c r="A171">
        <v>0</v>
      </c>
    </row>
    <row r="172" spans="1:1" x14ac:dyDescent="0.15">
      <c r="A172">
        <v>100</v>
      </c>
    </row>
    <row r="173" spans="1:1" x14ac:dyDescent="0.15">
      <c r="A173">
        <v>0</v>
      </c>
    </row>
    <row r="174" spans="1:1" x14ac:dyDescent="0.15">
      <c r="A174">
        <v>100</v>
      </c>
    </row>
    <row r="175" spans="1:1" x14ac:dyDescent="0.15">
      <c r="A175">
        <v>0</v>
      </c>
    </row>
    <row r="176" spans="1:1" x14ac:dyDescent="0.15">
      <c r="A176">
        <v>30</v>
      </c>
    </row>
    <row r="177" spans="1:1" x14ac:dyDescent="0.15">
      <c r="A177">
        <v>40</v>
      </c>
    </row>
    <row r="178" spans="1:1" x14ac:dyDescent="0.15">
      <c r="A178">
        <v>25</v>
      </c>
    </row>
    <row r="179" spans="1:1" x14ac:dyDescent="0.15">
      <c r="A179">
        <v>100</v>
      </c>
    </row>
    <row r="180" spans="1:1" x14ac:dyDescent="0.15">
      <c r="A180">
        <v>10</v>
      </c>
    </row>
    <row r="181" spans="1:1" x14ac:dyDescent="0.15">
      <c r="A181">
        <v>100</v>
      </c>
    </row>
    <row r="182" spans="1:1" x14ac:dyDescent="0.15">
      <c r="A182">
        <v>0</v>
      </c>
    </row>
    <row r="183" spans="1:1" x14ac:dyDescent="0.15">
      <c r="A183">
        <v>100</v>
      </c>
    </row>
    <row r="184" spans="1:1" x14ac:dyDescent="0.15">
      <c r="A184">
        <v>0</v>
      </c>
    </row>
    <row r="185" spans="1:1" x14ac:dyDescent="0.15">
      <c r="A185">
        <v>100</v>
      </c>
    </row>
    <row r="186" spans="1:1" x14ac:dyDescent="0.15">
      <c r="A186">
        <v>0</v>
      </c>
    </row>
    <row r="187" spans="1:1" x14ac:dyDescent="0.15">
      <c r="A187">
        <v>30</v>
      </c>
    </row>
    <row r="188" spans="1:1" x14ac:dyDescent="0.15">
      <c r="A188">
        <v>0</v>
      </c>
    </row>
    <row r="189" spans="1:1" x14ac:dyDescent="0.15">
      <c r="A189">
        <v>100</v>
      </c>
    </row>
    <row r="190" spans="1:1" x14ac:dyDescent="0.15">
      <c r="A190">
        <v>25</v>
      </c>
    </row>
    <row r="191" spans="1:1" x14ac:dyDescent="0.15">
      <c r="A191">
        <v>25</v>
      </c>
    </row>
    <row r="192" spans="1:1" x14ac:dyDescent="0.15">
      <c r="A192">
        <v>100</v>
      </c>
    </row>
    <row r="193" spans="1:1" x14ac:dyDescent="0.15">
      <c r="A193">
        <v>10</v>
      </c>
    </row>
    <row r="194" spans="1:1" x14ac:dyDescent="0.15">
      <c r="A194">
        <v>100</v>
      </c>
    </row>
    <row r="195" spans="1:1" x14ac:dyDescent="0.15">
      <c r="A195">
        <v>0</v>
      </c>
    </row>
    <row r="196" spans="1:1" x14ac:dyDescent="0.15">
      <c r="A196">
        <v>100</v>
      </c>
    </row>
    <row r="197" spans="1:1" x14ac:dyDescent="0.15">
      <c r="A197">
        <v>12</v>
      </c>
    </row>
    <row r="198" spans="1:1" x14ac:dyDescent="0.15">
      <c r="A198">
        <v>100</v>
      </c>
    </row>
    <row r="199" spans="1:1" x14ac:dyDescent="0.15">
      <c r="A199">
        <v>0</v>
      </c>
    </row>
    <row r="200" spans="1:1" x14ac:dyDescent="0.15">
      <c r="A200">
        <v>100</v>
      </c>
    </row>
    <row r="201" spans="1:1" x14ac:dyDescent="0.15">
      <c r="A201">
        <v>0</v>
      </c>
    </row>
    <row r="202" spans="1:1" x14ac:dyDescent="0.15">
      <c r="A202">
        <v>100</v>
      </c>
    </row>
    <row r="203" spans="1:1" x14ac:dyDescent="0.15">
      <c r="A203">
        <v>0.01</v>
      </c>
    </row>
    <row r="204" spans="1:1" x14ac:dyDescent="0.15">
      <c r="A204">
        <v>0</v>
      </c>
    </row>
    <row r="205" spans="1:1" x14ac:dyDescent="0.15">
      <c r="A205">
        <v>100</v>
      </c>
    </row>
    <row r="206" spans="1:1" x14ac:dyDescent="0.15">
      <c r="A206">
        <v>25</v>
      </c>
    </row>
    <row r="207" spans="1:1" x14ac:dyDescent="0.15">
      <c r="A207">
        <v>100</v>
      </c>
    </row>
    <row r="208" spans="1:1" x14ac:dyDescent="0.15">
      <c r="A208">
        <v>50</v>
      </c>
    </row>
    <row r="209" spans="1:1" x14ac:dyDescent="0.15">
      <c r="A209">
        <v>100</v>
      </c>
    </row>
    <row r="210" spans="1:1" x14ac:dyDescent="0.15">
      <c r="A210">
        <v>25</v>
      </c>
    </row>
    <row r="211" spans="1:1" x14ac:dyDescent="0.15">
      <c r="A211">
        <v>100</v>
      </c>
    </row>
    <row r="212" spans="1:1" x14ac:dyDescent="0.15">
      <c r="A212">
        <v>70</v>
      </c>
    </row>
    <row r="213" spans="1:1" x14ac:dyDescent="0.15">
      <c r="A213">
        <v>100</v>
      </c>
    </row>
    <row r="214" spans="1:1" x14ac:dyDescent="0.15">
      <c r="A214">
        <v>0</v>
      </c>
    </row>
    <row r="215" spans="1:1" x14ac:dyDescent="0.15">
      <c r="A215">
        <v>80</v>
      </c>
    </row>
    <row r="216" spans="1:1" x14ac:dyDescent="0.15">
      <c r="A216">
        <v>0</v>
      </c>
    </row>
    <row r="217" spans="1:1" x14ac:dyDescent="0.15">
      <c r="A217">
        <v>100</v>
      </c>
    </row>
    <row r="218" spans="1:1" x14ac:dyDescent="0.15">
      <c r="A218">
        <v>0</v>
      </c>
    </row>
    <row r="219" spans="1:1" x14ac:dyDescent="0.15">
      <c r="A219">
        <v>100</v>
      </c>
    </row>
    <row r="220" spans="1:1" x14ac:dyDescent="0.15">
      <c r="A220">
        <v>55</v>
      </c>
    </row>
    <row r="221" spans="1:1" x14ac:dyDescent="0.15">
      <c r="A221">
        <v>100</v>
      </c>
    </row>
    <row r="222" spans="1:1" x14ac:dyDescent="0.15">
      <c r="A222">
        <v>10</v>
      </c>
    </row>
    <row r="223" spans="1:1" x14ac:dyDescent="0.15">
      <c r="A223">
        <v>100</v>
      </c>
    </row>
    <row r="224" spans="1:1" x14ac:dyDescent="0.15">
      <c r="A224">
        <v>35</v>
      </c>
    </row>
    <row r="225" spans="1:1" x14ac:dyDescent="0.15">
      <c r="A225">
        <v>100</v>
      </c>
    </row>
    <row r="226" spans="1:1" x14ac:dyDescent="0.15">
      <c r="A226">
        <v>25</v>
      </c>
    </row>
    <row r="227" spans="1:1" x14ac:dyDescent="0.15">
      <c r="A227">
        <v>35</v>
      </c>
    </row>
    <row r="228" spans="1:1" x14ac:dyDescent="0.15">
      <c r="A228">
        <v>100</v>
      </c>
    </row>
    <row r="229" spans="1:1" x14ac:dyDescent="0.15">
      <c r="A229">
        <v>0.01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53"/>
  <sheetViews>
    <sheetView workbookViewId="0">
      <pane ySplit="560" activePane="bottomLeft"/>
      <selection activeCell="AE7" sqref="AE7"/>
      <selection pane="bottomLeft" activeCell="AE7" sqref="AE7"/>
    </sheetView>
  </sheetViews>
  <sheetFormatPr baseColWidth="10" defaultRowHeight="16" x14ac:dyDescent="0.2"/>
  <cols>
    <col min="1" max="4" width="10.83203125" style="8"/>
    <col min="5" max="5" width="3.5" style="8" customWidth="1"/>
    <col min="6" max="6" width="14.6640625" style="10" customWidth="1"/>
    <col min="7" max="7" width="19.33203125" style="10" customWidth="1"/>
    <col min="8" max="8" width="16.1640625" style="10" customWidth="1"/>
    <col min="9" max="9" width="3.33203125" style="9" customWidth="1"/>
    <col min="10" max="12" width="10.83203125" style="8"/>
    <col min="13" max="13" width="11.5" style="8" bestFit="1" customWidth="1"/>
    <col min="14" max="16384" width="10.83203125" style="8"/>
  </cols>
  <sheetData>
    <row r="1" spans="1:32" x14ac:dyDescent="0.2">
      <c r="A1" s="8" t="s">
        <v>676</v>
      </c>
      <c r="B1" s="8" t="s">
        <v>670</v>
      </c>
      <c r="C1" s="8" t="s">
        <v>669</v>
      </c>
      <c r="D1" s="8" t="s">
        <v>675</v>
      </c>
      <c r="F1" s="34" t="s">
        <v>674</v>
      </c>
      <c r="G1" s="34" t="s">
        <v>673</v>
      </c>
      <c r="H1" s="33" t="s">
        <v>672</v>
      </c>
      <c r="I1" s="32"/>
      <c r="J1" s="8" t="s">
        <v>671</v>
      </c>
      <c r="K1" s="8" t="s">
        <v>670</v>
      </c>
      <c r="L1" s="8" t="s">
        <v>669</v>
      </c>
      <c r="M1" s="8" t="s">
        <v>668</v>
      </c>
      <c r="N1" s="8" t="s">
        <v>667</v>
      </c>
      <c r="O1" s="8" t="s">
        <v>666</v>
      </c>
    </row>
    <row r="2" spans="1:32" x14ac:dyDescent="0.2">
      <c r="A2" s="8" t="s">
        <v>665</v>
      </c>
      <c r="B2" s="17">
        <v>-194.19095899999999</v>
      </c>
      <c r="C2" s="17">
        <v>-24.53528</v>
      </c>
      <c r="D2" s="11">
        <v>0</v>
      </c>
      <c r="F2" s="31">
        <v>0</v>
      </c>
      <c r="G2" s="30">
        <v>2009.3</v>
      </c>
      <c r="H2" s="25">
        <v>2009.3333333333333</v>
      </c>
      <c r="I2" s="24"/>
    </row>
    <row r="3" spans="1:32" ht="17" x14ac:dyDescent="0.25">
      <c r="A3" s="8" t="s">
        <v>664</v>
      </c>
      <c r="B3" s="17">
        <v>-197.66842700000001</v>
      </c>
      <c r="C3" s="17">
        <v>-25.042815999999998</v>
      </c>
      <c r="D3" s="11">
        <f t="shared" ref="D3:D66" si="0">D2+2.45</f>
        <v>2.4500000000000002</v>
      </c>
      <c r="F3" s="27">
        <v>1.1399999999999999</v>
      </c>
      <c r="G3" s="26">
        <v>2009.0769749999999</v>
      </c>
      <c r="H3" s="25">
        <v>2008.5833333333333</v>
      </c>
      <c r="I3" s="24"/>
      <c r="J3" s="8">
        <v>2009</v>
      </c>
      <c r="K3" s="11"/>
      <c r="L3" s="11"/>
      <c r="M3" s="17"/>
      <c r="Q3" s="28"/>
    </row>
    <row r="4" spans="1:32" ht="17" x14ac:dyDescent="0.25">
      <c r="A4" s="8" t="s">
        <v>663</v>
      </c>
      <c r="B4" s="17">
        <v>-198.83560299999999</v>
      </c>
      <c r="C4" s="17">
        <v>-25.058012999999999</v>
      </c>
      <c r="D4" s="11">
        <f t="shared" si="0"/>
        <v>4.9000000000000004</v>
      </c>
      <c r="F4" s="27">
        <v>1.3149999999999999</v>
      </c>
      <c r="G4" s="26">
        <v>2008.4431037037036</v>
      </c>
      <c r="H4" s="25">
        <v>2007.857192254495</v>
      </c>
      <c r="I4" s="24"/>
      <c r="J4" s="8">
        <f t="shared" ref="J4:J35" si="1">J3-1</f>
        <v>2008</v>
      </c>
      <c r="K4" s="11">
        <f>AVERAGE(B49:B56)</f>
        <v>-195.46986949999996</v>
      </c>
      <c r="L4" s="11">
        <f>AVERAGE(C49:C56)</f>
        <v>-22.893075428571425</v>
      </c>
      <c r="M4" s="17">
        <f t="shared" ref="M4:M12" si="2">K4-8*L4</f>
        <v>-12.325266071428558</v>
      </c>
      <c r="Q4" s="28"/>
    </row>
    <row r="5" spans="1:32" ht="17" x14ac:dyDescent="0.25">
      <c r="A5" s="8" t="s">
        <v>662</v>
      </c>
      <c r="B5" s="17">
        <v>-206.972003</v>
      </c>
      <c r="C5" s="17">
        <v>-26.279865999999998</v>
      </c>
      <c r="D5" s="11">
        <f t="shared" si="0"/>
        <v>7.3500000000000005</v>
      </c>
      <c r="F5" s="27">
        <v>1.585</v>
      </c>
      <c r="G5" s="26">
        <v>2007.4530555555557</v>
      </c>
      <c r="H5" s="25">
        <v>2006.7368603042876</v>
      </c>
      <c r="I5" s="24"/>
      <c r="J5" s="8">
        <f t="shared" si="1"/>
        <v>2007</v>
      </c>
      <c r="K5" s="11">
        <f>AVERAGE(B57:B66)</f>
        <v>-190.810225</v>
      </c>
      <c r="L5" s="11">
        <f>AVERAGE(C57:C66)</f>
        <v>-23.878733399999998</v>
      </c>
      <c r="M5" s="17">
        <f t="shared" si="2"/>
        <v>0.21964219999998136</v>
      </c>
      <c r="Q5" s="28"/>
    </row>
    <row r="6" spans="1:32" ht="17" x14ac:dyDescent="0.25">
      <c r="A6" s="8" t="s">
        <v>661</v>
      </c>
      <c r="B6" s="17">
        <v>-206.25520499999999</v>
      </c>
      <c r="C6" s="17">
        <v>-26.766176000000002</v>
      </c>
      <c r="D6" s="11">
        <f t="shared" si="0"/>
        <v>9.8000000000000007</v>
      </c>
      <c r="F6" s="27">
        <v>1.855</v>
      </c>
      <c r="G6" s="26">
        <v>2006.4516296296299</v>
      </c>
      <c r="H6" s="25">
        <v>2005.6165283540802</v>
      </c>
      <c r="I6" s="24"/>
      <c r="J6" s="8">
        <f t="shared" si="1"/>
        <v>2006</v>
      </c>
      <c r="K6" s="11">
        <f>AVERAGE(B68:B77)</f>
        <v>-198.81303059999999</v>
      </c>
      <c r="L6" s="11">
        <f>AVERAGE(C68:C77)</f>
        <v>-25.336274150000001</v>
      </c>
      <c r="M6" s="17">
        <f t="shared" si="2"/>
        <v>3.8771626000000197</v>
      </c>
      <c r="N6" s="11">
        <f>AVERAGE(K6:K10)</f>
        <v>-206.58784580103892</v>
      </c>
      <c r="O6" s="17">
        <f>AVERAGE(L6:L10)</f>
        <v>-26.355231111688312</v>
      </c>
      <c r="P6" s="8">
        <f>N6-8*O6</f>
        <v>4.2540030924675705</v>
      </c>
      <c r="Q6" s="28"/>
      <c r="AE6" s="8" t="s">
        <v>660</v>
      </c>
      <c r="AF6" s="8" t="s">
        <v>660</v>
      </c>
    </row>
    <row r="7" spans="1:32" ht="17" x14ac:dyDescent="0.25">
      <c r="A7" s="8" t="s">
        <v>659</v>
      </c>
      <c r="B7" s="17">
        <v>-200.64345700000001</v>
      </c>
      <c r="C7" s="17">
        <v>-26.539738</v>
      </c>
      <c r="D7" s="11">
        <f t="shared" si="0"/>
        <v>12.25</v>
      </c>
      <c r="F7" s="27">
        <v>2.12</v>
      </c>
      <c r="G7" s="26">
        <v>2005.4549423076921</v>
      </c>
      <c r="H7" s="25">
        <v>2004.5169432918394</v>
      </c>
      <c r="I7" s="24"/>
      <c r="J7" s="8">
        <f t="shared" si="1"/>
        <v>2005</v>
      </c>
      <c r="K7" s="11">
        <f>AVERAGE(B78:B88)</f>
        <v>-207.24778929999997</v>
      </c>
      <c r="L7" s="11">
        <f>AVERAGE(C78:C88)</f>
        <v>-26.280811649999997</v>
      </c>
      <c r="M7" s="17">
        <f t="shared" si="2"/>
        <v>2.9987039000000095</v>
      </c>
      <c r="N7" s="17"/>
      <c r="O7" s="17"/>
      <c r="Q7" s="28"/>
      <c r="AD7" s="29">
        <v>1988</v>
      </c>
      <c r="AE7" s="8">
        <v>-21.4</v>
      </c>
      <c r="AF7" s="8">
        <v>-20.11</v>
      </c>
    </row>
    <row r="8" spans="1:32" ht="17" x14ac:dyDescent="0.25">
      <c r="A8" s="8" t="s">
        <v>658</v>
      </c>
      <c r="B8" s="17">
        <v>-196.171108</v>
      </c>
      <c r="C8" s="17">
        <v>-24.284049</v>
      </c>
      <c r="D8" s="11">
        <f t="shared" si="0"/>
        <v>14.7</v>
      </c>
      <c r="F8" s="27">
        <v>2.3849999999999998</v>
      </c>
      <c r="G8" s="26">
        <v>2004.4472407407409</v>
      </c>
      <c r="H8" s="25">
        <v>2003.4173582295987</v>
      </c>
      <c r="I8" s="24"/>
      <c r="J8" s="8">
        <f t="shared" si="1"/>
        <v>2004</v>
      </c>
      <c r="K8" s="11">
        <f>AVERAGE(B89:B99)</f>
        <v>-206.08985109090909</v>
      </c>
      <c r="L8" s="11">
        <f>AVERAGE(C89:C99)</f>
        <v>-26.759164272727265</v>
      </c>
      <c r="M8" s="17">
        <f t="shared" si="2"/>
        <v>7.9834630909090265</v>
      </c>
      <c r="O8" s="17"/>
      <c r="Q8" s="28"/>
      <c r="AD8" s="29">
        <v>1989</v>
      </c>
      <c r="AE8" s="8">
        <v>-21.36</v>
      </c>
      <c r="AF8" s="8">
        <v>-19.89</v>
      </c>
    </row>
    <row r="9" spans="1:32" ht="17" x14ac:dyDescent="0.25">
      <c r="A9" s="8" t="s">
        <v>657</v>
      </c>
      <c r="B9" s="17">
        <v>-198.1173</v>
      </c>
      <c r="C9" s="17">
        <v>-25.215311</v>
      </c>
      <c r="D9" s="11">
        <f t="shared" si="0"/>
        <v>17.149999999999999</v>
      </c>
      <c r="F9" s="27">
        <v>2.645</v>
      </c>
      <c r="G9" s="26">
        <v>2003.4486479999998</v>
      </c>
      <c r="H9" s="25">
        <v>2002.3385200553248</v>
      </c>
      <c r="I9" s="24"/>
      <c r="J9" s="8">
        <f t="shared" si="1"/>
        <v>2003</v>
      </c>
      <c r="K9" s="11">
        <f>AVERAGE(B100:B110)</f>
        <v>-208.29027229999997</v>
      </c>
      <c r="L9" s="11">
        <f>AVERAGE(C100:C110)</f>
        <v>-26.693712200000004</v>
      </c>
      <c r="M9" s="17">
        <f t="shared" si="2"/>
        <v>5.2594253000000606</v>
      </c>
      <c r="O9" s="17"/>
      <c r="Q9" s="28"/>
      <c r="AD9" s="29">
        <v>1990</v>
      </c>
      <c r="AE9" s="8">
        <v>-22.22</v>
      </c>
      <c r="AF9" s="8">
        <v>-19.98</v>
      </c>
    </row>
    <row r="10" spans="1:32" ht="17" x14ac:dyDescent="0.25">
      <c r="A10" s="8" t="s">
        <v>656</v>
      </c>
      <c r="B10" s="17">
        <v>-199.82945599999999</v>
      </c>
      <c r="C10" s="17">
        <v>-25.899881000000001</v>
      </c>
      <c r="D10" s="11">
        <f t="shared" si="0"/>
        <v>19.599999999999998</v>
      </c>
      <c r="F10" s="27">
        <v>2.9</v>
      </c>
      <c r="G10" s="26">
        <v>2002.4563499999999</v>
      </c>
      <c r="H10" s="25">
        <v>2001.2804287690178</v>
      </c>
      <c r="I10" s="24"/>
      <c r="J10" s="8">
        <f t="shared" si="1"/>
        <v>2002</v>
      </c>
      <c r="K10" s="11">
        <f>AVERAGE(B111:B120)</f>
        <v>-212.49828571428571</v>
      </c>
      <c r="L10" s="11">
        <f>AVERAGE(C111:C120)</f>
        <v>-26.706193285714285</v>
      </c>
      <c r="M10" s="17">
        <f t="shared" si="2"/>
        <v>1.1512605714285655</v>
      </c>
      <c r="O10" s="17"/>
      <c r="Q10" s="28"/>
      <c r="AD10" s="29">
        <v>1991</v>
      </c>
      <c r="AE10" s="8">
        <v>-21.96</v>
      </c>
      <c r="AF10" s="8">
        <v>-20.47</v>
      </c>
    </row>
    <row r="11" spans="1:32" ht="17" x14ac:dyDescent="0.25">
      <c r="A11" s="8" t="s">
        <v>655</v>
      </c>
      <c r="B11" s="17">
        <v>-199.414761</v>
      </c>
      <c r="C11" s="17">
        <v>-25.346366</v>
      </c>
      <c r="D11" s="11">
        <f t="shared" si="0"/>
        <v>22.049999999999997</v>
      </c>
      <c r="F11" s="27">
        <v>3.1549999999999998</v>
      </c>
      <c r="G11" s="26">
        <v>2001.4532039999999</v>
      </c>
      <c r="H11" s="25">
        <v>2000.2223374827108</v>
      </c>
      <c r="I11" s="24"/>
      <c r="J11" s="8">
        <f t="shared" si="1"/>
        <v>2001</v>
      </c>
      <c r="K11" s="11">
        <f>AVERAGE(B121:B131)</f>
        <v>-208.04663145454543</v>
      </c>
      <c r="L11" s="11">
        <f>AVERAGE(C121:C131)</f>
        <v>-26.122341909090906</v>
      </c>
      <c r="M11" s="17">
        <f t="shared" si="2"/>
        <v>0.93210381818181531</v>
      </c>
      <c r="N11" s="11">
        <f>AVERAGE(K11:K15)</f>
        <v>-207.82086271090913</v>
      </c>
      <c r="O11" s="17">
        <f>AVERAGE(L11:L15)</f>
        <v>-26.171157575151518</v>
      </c>
      <c r="P11" s="8">
        <f>N11-8*O11</f>
        <v>1.548397890303022</v>
      </c>
      <c r="Q11" s="28"/>
      <c r="AD11" s="29">
        <v>1992</v>
      </c>
      <c r="AE11" s="8">
        <v>-22.03</v>
      </c>
      <c r="AF11" s="8">
        <v>-21.52</v>
      </c>
    </row>
    <row r="12" spans="1:32" ht="17" x14ac:dyDescent="0.25">
      <c r="A12" s="8" t="s">
        <v>654</v>
      </c>
      <c r="B12" s="17">
        <v>-195.37456599999999</v>
      </c>
      <c r="C12" s="17">
        <v>-24.647919999999999</v>
      </c>
      <c r="D12" s="11">
        <f t="shared" si="0"/>
        <v>24.499999999999996</v>
      </c>
      <c r="F12" s="27">
        <v>3.4049999999999998</v>
      </c>
      <c r="G12" s="26">
        <v>2000.4575600000003</v>
      </c>
      <c r="H12" s="25">
        <v>1999.1849930843705</v>
      </c>
      <c r="I12" s="24"/>
      <c r="J12" s="8">
        <f t="shared" si="1"/>
        <v>2000</v>
      </c>
      <c r="K12" s="11">
        <f>AVERAGE(B132:B141)</f>
        <v>-202.46257120000001</v>
      </c>
      <c r="L12" s="11">
        <f>AVERAGE(C132:C141)</f>
        <v>-25.203644100000002</v>
      </c>
      <c r="M12" s="17">
        <f t="shared" si="2"/>
        <v>-0.83341839999999934</v>
      </c>
      <c r="O12" s="17"/>
      <c r="Q12" s="28"/>
      <c r="AD12" s="29">
        <v>1993</v>
      </c>
      <c r="AE12" s="8">
        <v>-21.87</v>
      </c>
      <c r="AF12" s="8">
        <v>-19.7</v>
      </c>
    </row>
    <row r="13" spans="1:32" ht="17" x14ac:dyDescent="0.25">
      <c r="A13" s="8" t="s">
        <v>653</v>
      </c>
      <c r="B13" s="17">
        <v>-188.941981</v>
      </c>
      <c r="C13" s="17">
        <v>-21.529757</v>
      </c>
      <c r="D13" s="11">
        <f t="shared" si="0"/>
        <v>26.949999999999996</v>
      </c>
      <c r="F13" s="27">
        <v>3.6549999999999998</v>
      </c>
      <c r="G13" s="26">
        <v>1999.4518559999999</v>
      </c>
      <c r="H13" s="25">
        <v>1998.1476486860302</v>
      </c>
      <c r="I13" s="24"/>
      <c r="J13" s="8">
        <f t="shared" si="1"/>
        <v>1999</v>
      </c>
      <c r="K13" s="11">
        <f>AVERAGE(B142:B152)</f>
        <v>-206.257735</v>
      </c>
      <c r="L13" s="11">
        <f>AVERAGE(C142:C152)</f>
        <v>-26.583923333333335</v>
      </c>
      <c r="M13" s="17"/>
      <c r="O13" s="17"/>
      <c r="Q13" s="28"/>
      <c r="AD13" s="29">
        <v>1994</v>
      </c>
      <c r="AE13" s="8">
        <v>-20.28</v>
      </c>
      <c r="AF13" s="8">
        <v>-20.14</v>
      </c>
    </row>
    <row r="14" spans="1:32" ht="17" x14ac:dyDescent="0.25">
      <c r="A14" s="8" t="s">
        <v>652</v>
      </c>
      <c r="B14" s="17">
        <v>-156.244775</v>
      </c>
      <c r="C14" s="17"/>
      <c r="D14" s="11">
        <f t="shared" si="0"/>
        <v>29.399999999999995</v>
      </c>
      <c r="F14" s="27">
        <v>3.9</v>
      </c>
      <c r="G14" s="26">
        <v>1998.4566208333338</v>
      </c>
      <c r="H14" s="25">
        <v>1997.1310511756567</v>
      </c>
      <c r="I14" s="24"/>
      <c r="J14" s="8">
        <f t="shared" si="1"/>
        <v>1998</v>
      </c>
      <c r="K14" s="11">
        <f>AVERAGE(B153:B161)</f>
        <v>-204.92975499999997</v>
      </c>
      <c r="L14" s="11">
        <f>AVERAGE(C153:C161)</f>
        <v>-25.982144333333334</v>
      </c>
      <c r="M14" s="17">
        <f t="shared" ref="M14:M45" si="3">K14-8*L14</f>
        <v>2.9273996666667017</v>
      </c>
      <c r="O14" s="17"/>
      <c r="Q14" s="28"/>
      <c r="AD14" s="29">
        <v>1995</v>
      </c>
      <c r="AE14" s="8">
        <v>-20.66</v>
      </c>
      <c r="AF14" s="8">
        <v>-21.54</v>
      </c>
    </row>
    <row r="15" spans="1:32" ht="17" x14ac:dyDescent="0.25">
      <c r="A15" s="8" t="s">
        <v>651</v>
      </c>
      <c r="B15" s="17">
        <v>-190.64098799999999</v>
      </c>
      <c r="C15" s="17">
        <v>-22.808958000000001</v>
      </c>
      <c r="D15" s="11">
        <f t="shared" si="0"/>
        <v>31.849999999999994</v>
      </c>
      <c r="F15" s="27">
        <v>4.1449999999999996</v>
      </c>
      <c r="G15" s="26">
        <v>1997.4510240000004</v>
      </c>
      <c r="H15" s="25">
        <v>1996.1144536652832</v>
      </c>
      <c r="I15" s="24"/>
      <c r="J15" s="8">
        <f t="shared" si="1"/>
        <v>1997</v>
      </c>
      <c r="K15" s="11">
        <f>AVERAGE(B162:B171)</f>
        <v>-217.40762090000004</v>
      </c>
      <c r="L15" s="11">
        <f>AVERAGE(C162:C171)</f>
        <v>-26.963734199999994</v>
      </c>
      <c r="M15" s="17">
        <f t="shared" si="3"/>
        <v>-1.6977473000000884</v>
      </c>
      <c r="O15" s="17"/>
      <c r="Q15" s="28"/>
      <c r="AD15" s="29">
        <v>1996</v>
      </c>
      <c r="AE15" s="8">
        <v>-20.66</v>
      </c>
      <c r="AF15" s="8">
        <v>-20.82</v>
      </c>
    </row>
    <row r="16" spans="1:32" ht="17" x14ac:dyDescent="0.25">
      <c r="A16" s="8" t="s">
        <v>650</v>
      </c>
      <c r="B16" s="17">
        <v>-191.79745399999999</v>
      </c>
      <c r="C16" s="17">
        <v>-23.407983999999999</v>
      </c>
      <c r="D16" s="11">
        <f t="shared" si="0"/>
        <v>34.299999999999997</v>
      </c>
      <c r="F16" s="27">
        <v>4.3899999999999997</v>
      </c>
      <c r="G16" s="26">
        <v>1996.4356166666666</v>
      </c>
      <c r="H16" s="25">
        <v>1995.0978561549098</v>
      </c>
      <c r="I16" s="24"/>
      <c r="J16" s="8">
        <f t="shared" si="1"/>
        <v>1996</v>
      </c>
      <c r="K16" s="11">
        <f>AVERAGE(B172:B181)</f>
        <v>-202.44359939999998</v>
      </c>
      <c r="L16" s="11">
        <f>AVERAGE(C172:C181)</f>
        <v>-25.595126100000002</v>
      </c>
      <c r="M16" s="17">
        <f t="shared" si="3"/>
        <v>2.3174094000000309</v>
      </c>
      <c r="N16" s="11">
        <f>AVERAGE(K16:K20)</f>
        <v>-206.38846303714286</v>
      </c>
      <c r="O16" s="17">
        <f>AVERAGE(L16:L20)</f>
        <v>-25.757001085714286</v>
      </c>
      <c r="P16" s="8">
        <f>N16-8*O16</f>
        <v>-0.3324543514285665</v>
      </c>
      <c r="Q16" s="28"/>
      <c r="AD16" s="29">
        <v>1997</v>
      </c>
      <c r="AE16" s="8">
        <v>-20.82</v>
      </c>
      <c r="AF16" s="8">
        <v>-20.66</v>
      </c>
    </row>
    <row r="17" spans="1:32" ht="17" x14ac:dyDescent="0.25">
      <c r="A17" s="8" t="s">
        <v>649</v>
      </c>
      <c r="B17" s="17">
        <v>-180.53465299999999</v>
      </c>
      <c r="C17" s="17">
        <v>-20.361212999999999</v>
      </c>
      <c r="D17" s="11">
        <f t="shared" si="0"/>
        <v>36.75</v>
      </c>
      <c r="F17" s="27">
        <v>4.625</v>
      </c>
      <c r="G17" s="26">
        <v>1995.4522304347829</v>
      </c>
      <c r="H17" s="25">
        <v>1994.1227524204699</v>
      </c>
      <c r="I17" s="24"/>
      <c r="J17" s="8">
        <f t="shared" si="1"/>
        <v>1995</v>
      </c>
      <c r="K17" s="11">
        <f>AVERAGE(B182:B190)</f>
        <v>-198.92399642857146</v>
      </c>
      <c r="L17" s="11">
        <f>AVERAGE(C182:C190)</f>
        <v>-23.868754571428575</v>
      </c>
      <c r="M17" s="17">
        <f t="shared" si="3"/>
        <v>-7.9739598571428587</v>
      </c>
      <c r="O17" s="17"/>
      <c r="Q17" s="28"/>
      <c r="AD17" s="29">
        <v>1998</v>
      </c>
      <c r="AE17" s="8">
        <v>-21.54</v>
      </c>
      <c r="AF17" s="8">
        <v>-20.66</v>
      </c>
    </row>
    <row r="18" spans="1:32" ht="17" x14ac:dyDescent="0.25">
      <c r="A18" s="8" t="s">
        <v>648</v>
      </c>
      <c r="B18" s="17">
        <v>-186.05143799999999</v>
      </c>
      <c r="C18" s="17">
        <v>-25.018704</v>
      </c>
      <c r="D18" s="11">
        <f t="shared" si="0"/>
        <v>39.200000000000003</v>
      </c>
      <c r="F18" s="27">
        <v>4.8600000000000003</v>
      </c>
      <c r="G18" s="26">
        <v>1994.4601791666671</v>
      </c>
      <c r="H18" s="25">
        <v>1993.1476486860299</v>
      </c>
      <c r="I18" s="24"/>
      <c r="J18" s="8">
        <f t="shared" si="1"/>
        <v>1994</v>
      </c>
      <c r="K18" s="11">
        <f>AVERAGE(B191:B200)</f>
        <v>-214.7139305</v>
      </c>
      <c r="L18" s="11">
        <f>AVERAGE(C191:C200)</f>
        <v>-26.905409399999996</v>
      </c>
      <c r="M18" s="17">
        <f t="shared" si="3"/>
        <v>0.52934469999996736</v>
      </c>
      <c r="O18" s="17"/>
      <c r="Q18" s="28"/>
      <c r="AD18" s="29">
        <v>1999</v>
      </c>
      <c r="AE18" s="8">
        <v>-20.14</v>
      </c>
      <c r="AF18" s="8">
        <v>-20.28</v>
      </c>
    </row>
    <row r="19" spans="1:32" ht="17" x14ac:dyDescent="0.25">
      <c r="A19" s="8" t="s">
        <v>647</v>
      </c>
      <c r="B19" s="17">
        <v>-184.67678599999999</v>
      </c>
      <c r="C19" s="17">
        <v>-24.347761999999999</v>
      </c>
      <c r="D19" s="11">
        <f t="shared" si="0"/>
        <v>41.650000000000006</v>
      </c>
      <c r="F19" s="27">
        <v>5.0949999999999998</v>
      </c>
      <c r="G19" s="26">
        <v>1993.4586130434782</v>
      </c>
      <c r="H19" s="25">
        <v>1992.17254495159</v>
      </c>
      <c r="I19" s="24"/>
      <c r="J19" s="8">
        <f t="shared" si="1"/>
        <v>1993</v>
      </c>
      <c r="K19" s="11">
        <f>AVERAGE(B202:B210)</f>
        <v>-209.79599414285713</v>
      </c>
      <c r="L19" s="11">
        <f>AVERAGE(C202:C210)</f>
        <v>-26.431811642857145</v>
      </c>
      <c r="M19" s="17">
        <f t="shared" si="3"/>
        <v>1.6584990000000346</v>
      </c>
      <c r="O19" s="17"/>
      <c r="Q19" s="28"/>
      <c r="AD19" s="29">
        <v>2000</v>
      </c>
      <c r="AE19" s="8">
        <v>-19.7</v>
      </c>
      <c r="AF19" s="8">
        <v>-21.87</v>
      </c>
    </row>
    <row r="20" spans="1:32" ht="17" x14ac:dyDescent="0.25">
      <c r="A20" s="8" t="s">
        <v>646</v>
      </c>
      <c r="B20" s="17">
        <v>-182.64522099999999</v>
      </c>
      <c r="C20" s="17">
        <v>-23.546268000000001</v>
      </c>
      <c r="D20" s="11">
        <f t="shared" si="0"/>
        <v>44.100000000000009</v>
      </c>
      <c r="F20" s="27">
        <v>5.33</v>
      </c>
      <c r="G20" s="26">
        <v>1992.4478666666666</v>
      </c>
      <c r="H20" s="25">
        <v>1991.1974412171501</v>
      </c>
      <c r="I20" s="24"/>
      <c r="J20" s="8">
        <f t="shared" si="1"/>
        <v>1992</v>
      </c>
      <c r="K20" s="11">
        <f>AVERAGE(B211:B219)</f>
        <v>-206.06479471428571</v>
      </c>
      <c r="L20" s="11">
        <f>AVERAGE(C211:C219)</f>
        <v>-25.983903714285713</v>
      </c>
      <c r="M20" s="17">
        <f t="shared" si="3"/>
        <v>1.8064349999999934</v>
      </c>
      <c r="O20" s="17"/>
      <c r="Q20" s="28"/>
      <c r="AD20" s="29">
        <v>2001</v>
      </c>
      <c r="AE20" s="8">
        <v>-21.52</v>
      </c>
      <c r="AF20" s="8">
        <v>-22.03</v>
      </c>
    </row>
    <row r="21" spans="1:32" ht="17" x14ac:dyDescent="0.25">
      <c r="A21" s="8" t="s">
        <v>645</v>
      </c>
      <c r="B21" s="17">
        <v>-187.701831</v>
      </c>
      <c r="C21" s="17">
        <v>-25.340954</v>
      </c>
      <c r="D21" s="11">
        <f t="shared" si="0"/>
        <v>46.550000000000011</v>
      </c>
      <c r="F21" s="27">
        <v>5.56</v>
      </c>
      <c r="G21" s="26">
        <v>1991.4507909090908</v>
      </c>
      <c r="H21" s="25">
        <v>1990.243084370677</v>
      </c>
      <c r="I21" s="24"/>
      <c r="J21" s="8">
        <f t="shared" si="1"/>
        <v>1991</v>
      </c>
      <c r="K21" s="11">
        <f>AVERAGE(B220:B229)</f>
        <v>-216.98858259999997</v>
      </c>
      <c r="L21" s="11">
        <f>AVERAGE(C220:C229)</f>
        <v>-27.300471499999997</v>
      </c>
      <c r="M21" s="17">
        <f t="shared" si="3"/>
        <v>1.4151894000000027</v>
      </c>
      <c r="N21" s="11">
        <f>AVERAGE(K21:K25)</f>
        <v>-219.13399234277776</v>
      </c>
      <c r="O21" s="17">
        <f>AVERAGE(L21:L25)</f>
        <v>-27.675335563888886</v>
      </c>
      <c r="P21" s="8">
        <f>N21-8*O21</f>
        <v>2.268692168333331</v>
      </c>
      <c r="Q21" s="28"/>
      <c r="AD21" s="29">
        <v>2002</v>
      </c>
      <c r="AE21" s="8">
        <v>-20.47</v>
      </c>
      <c r="AF21" s="8">
        <v>-21.96</v>
      </c>
    </row>
    <row r="22" spans="1:32" ht="17" x14ac:dyDescent="0.25">
      <c r="A22" s="8" t="s">
        <v>644</v>
      </c>
      <c r="B22" s="8">
        <v>-194.25</v>
      </c>
      <c r="C22" s="8">
        <v>-24.59</v>
      </c>
      <c r="D22" s="11">
        <f t="shared" si="0"/>
        <v>49.000000000000014</v>
      </c>
      <c r="F22" s="27">
        <v>5.7850000000000001</v>
      </c>
      <c r="G22" s="26">
        <v>1990.467256521739</v>
      </c>
      <c r="H22" s="25">
        <v>1989.3094744121709</v>
      </c>
      <c r="I22" s="24"/>
      <c r="J22" s="8">
        <f t="shared" si="1"/>
        <v>1990</v>
      </c>
      <c r="K22" s="11">
        <f>AVERAGE(B230:B238)</f>
        <v>-229.4827348888889</v>
      </c>
      <c r="L22" s="11">
        <f>AVERAGE(C230:C238)</f>
        <v>-29.18618722222222</v>
      </c>
      <c r="M22" s="17">
        <f t="shared" si="3"/>
        <v>4.0067628888888578</v>
      </c>
      <c r="O22" s="17"/>
      <c r="Q22" s="28"/>
      <c r="AD22" s="29">
        <v>2003</v>
      </c>
      <c r="AE22" s="8">
        <v>-18.98</v>
      </c>
      <c r="AF22" s="8">
        <v>-22.22</v>
      </c>
    </row>
    <row r="23" spans="1:32" ht="17" x14ac:dyDescent="0.25">
      <c r="A23" s="8" t="s">
        <v>643</v>
      </c>
      <c r="B23" s="17">
        <v>-197.670087</v>
      </c>
      <c r="C23" s="17">
        <v>-25.523606999999998</v>
      </c>
      <c r="D23" s="11">
        <f t="shared" si="0"/>
        <v>51.450000000000017</v>
      </c>
      <c r="F23" s="27">
        <v>6.0149999999999997</v>
      </c>
      <c r="G23" s="26">
        <v>1989.4534999999998</v>
      </c>
      <c r="H23" s="25">
        <v>1988.3551175656978</v>
      </c>
      <c r="I23" s="24"/>
      <c r="J23" s="8">
        <f t="shared" si="1"/>
        <v>1989</v>
      </c>
      <c r="K23" s="11">
        <f>AVERAGE(B239:B247)</f>
        <v>-212.35955099999998</v>
      </c>
      <c r="L23" s="11">
        <f>AVERAGE(C239:C247)</f>
        <v>-27.53971822222222</v>
      </c>
      <c r="M23" s="17">
        <f t="shared" si="3"/>
        <v>7.9581947777777771</v>
      </c>
      <c r="O23" s="17"/>
      <c r="Q23" s="28"/>
      <c r="AD23" s="29">
        <v>2004</v>
      </c>
      <c r="AE23" s="8">
        <v>-19.89</v>
      </c>
      <c r="AF23" s="8">
        <v>-21.36</v>
      </c>
    </row>
    <row r="24" spans="1:32" ht="17" x14ac:dyDescent="0.25">
      <c r="A24" s="8" t="s">
        <v>642</v>
      </c>
      <c r="B24" s="17">
        <v>-197.69275400000001</v>
      </c>
      <c r="C24" s="17">
        <v>-25.370028999999999</v>
      </c>
      <c r="D24" s="11">
        <f t="shared" si="0"/>
        <v>53.90000000000002</v>
      </c>
      <c r="F24" s="27">
        <v>6.24</v>
      </c>
      <c r="G24" s="26">
        <v>1988.4537272727275</v>
      </c>
      <c r="H24" s="25">
        <v>1987.4215076071916</v>
      </c>
      <c r="I24" s="24"/>
      <c r="J24" s="8">
        <f t="shared" si="1"/>
        <v>1988</v>
      </c>
      <c r="K24" s="11">
        <f>AVERAGE(B248:B256)</f>
        <v>-214.64422737499999</v>
      </c>
      <c r="L24" s="11">
        <f>AVERAGE(C248:C256)</f>
        <v>-26.361529874999999</v>
      </c>
      <c r="M24" s="17">
        <f t="shared" si="3"/>
        <v>-3.7519883749999963</v>
      </c>
      <c r="O24" s="17"/>
      <c r="Q24" s="28"/>
      <c r="AD24" s="29">
        <v>2005</v>
      </c>
      <c r="AE24" s="8">
        <v>-20.11</v>
      </c>
      <c r="AF24" s="8">
        <v>-21.4</v>
      </c>
    </row>
    <row r="25" spans="1:32" ht="17" x14ac:dyDescent="0.25">
      <c r="A25" s="8" t="s">
        <v>641</v>
      </c>
      <c r="B25" s="8">
        <v>-201.43</v>
      </c>
      <c r="C25" s="8">
        <v>-25.05</v>
      </c>
      <c r="D25" s="11">
        <f t="shared" si="0"/>
        <v>56.350000000000023</v>
      </c>
      <c r="F25" s="27">
        <v>6.4649999999999999</v>
      </c>
      <c r="G25" s="26">
        <v>1987.4458</v>
      </c>
      <c r="H25" s="25">
        <v>1986.4878976486855</v>
      </c>
      <c r="I25" s="24"/>
      <c r="J25" s="8">
        <f t="shared" si="1"/>
        <v>1987</v>
      </c>
      <c r="K25" s="11">
        <f>AVERAGE(B257:B266)</f>
        <v>-222.19486585000004</v>
      </c>
      <c r="L25" s="11">
        <f>AVERAGE(C257:C266)</f>
        <v>-27.988771000000003</v>
      </c>
      <c r="M25" s="17">
        <f t="shared" si="3"/>
        <v>1.7153021499999852</v>
      </c>
      <c r="O25" s="17"/>
      <c r="Q25" s="28"/>
    </row>
    <row r="26" spans="1:32" ht="17" x14ac:dyDescent="0.25">
      <c r="A26" s="8" t="s">
        <v>640</v>
      </c>
      <c r="B26" s="17">
        <v>-204.28138000000001</v>
      </c>
      <c r="C26" s="17">
        <v>-26.224822</v>
      </c>
      <c r="D26" s="11">
        <f t="shared" si="0"/>
        <v>58.800000000000026</v>
      </c>
      <c r="F26" s="27">
        <v>6.69</v>
      </c>
      <c r="G26" s="26">
        <v>1986.4299681818179</v>
      </c>
      <c r="H26" s="25">
        <v>1985.5542876901793</v>
      </c>
      <c r="I26" s="24"/>
      <c r="J26" s="8">
        <f t="shared" si="1"/>
        <v>1986</v>
      </c>
      <c r="K26" s="11">
        <f>AVERAGE(B267:B275)</f>
        <v>-209.02201566666662</v>
      </c>
      <c r="L26" s="11">
        <f>AVERAGE(C267:C275)</f>
        <v>-26.602708777777778</v>
      </c>
      <c r="M26" s="17">
        <f t="shared" si="3"/>
        <v>3.7996545555556054</v>
      </c>
      <c r="N26" s="11">
        <f>AVERAGE(K26:K30)</f>
        <v>-207.64291920952382</v>
      </c>
      <c r="O26" s="17">
        <f>AVERAGE(L26:L30)</f>
        <v>-25.325673944444439</v>
      </c>
      <c r="P26" s="8">
        <f>N26-8*O26</f>
        <v>-5.0375276539683114</v>
      </c>
      <c r="Q26" s="28"/>
    </row>
    <row r="27" spans="1:32" ht="17" x14ac:dyDescent="0.25">
      <c r="A27" s="8" t="s">
        <v>639</v>
      </c>
      <c r="B27" s="17">
        <v>-203.38802899999999</v>
      </c>
      <c r="C27" s="17">
        <v>-26.026402000000001</v>
      </c>
      <c r="D27" s="11">
        <f t="shared" si="0"/>
        <v>61.250000000000028</v>
      </c>
      <c r="F27" s="27">
        <v>6.9050000000000002</v>
      </c>
      <c r="G27" s="26">
        <v>1985.4521428571427</v>
      </c>
      <c r="H27" s="25">
        <v>1984.6621715076067</v>
      </c>
      <c r="I27" s="24"/>
      <c r="J27" s="8">
        <f t="shared" si="1"/>
        <v>1985</v>
      </c>
      <c r="K27" s="11">
        <f>AVERAGE(B276:B284)</f>
        <v>-202.74495271428572</v>
      </c>
      <c r="L27" s="11">
        <f>AVERAGE(C276:C284)</f>
        <v>-24.784583999999999</v>
      </c>
      <c r="M27" s="17">
        <f t="shared" si="3"/>
        <v>-4.4682807142857257</v>
      </c>
      <c r="O27" s="17"/>
      <c r="Q27" s="28"/>
    </row>
    <row r="28" spans="1:32" ht="17" x14ac:dyDescent="0.25">
      <c r="A28" s="8" t="s">
        <v>638</v>
      </c>
      <c r="B28" s="8">
        <v>-204.23500000000001</v>
      </c>
      <c r="C28" s="8">
        <v>-25.62</v>
      </c>
      <c r="D28" s="11">
        <f t="shared" si="0"/>
        <v>63.700000000000031</v>
      </c>
      <c r="F28" s="27">
        <v>7.12</v>
      </c>
      <c r="G28" s="26">
        <v>1984.4668136363639</v>
      </c>
      <c r="H28" s="25">
        <v>1983.770055325034</v>
      </c>
      <c r="I28" s="24"/>
      <c r="J28" s="8">
        <f t="shared" si="1"/>
        <v>1984</v>
      </c>
      <c r="K28" s="11">
        <f>AVERAGE(B285:B292)</f>
        <v>-194.686418</v>
      </c>
      <c r="L28" s="11">
        <f>AVERAGE(C285:C292)</f>
        <v>-23.763092499999999</v>
      </c>
      <c r="M28" s="17">
        <f t="shared" si="3"/>
        <v>-4.5816780000000108</v>
      </c>
      <c r="O28" s="17"/>
      <c r="Q28" s="28"/>
    </row>
    <row r="29" spans="1:32" ht="17" x14ac:dyDescent="0.25">
      <c r="A29" s="8" t="s">
        <v>637</v>
      </c>
      <c r="B29" s="17">
        <v>-204.28704099999999</v>
      </c>
      <c r="C29" s="17">
        <v>-26.357961</v>
      </c>
      <c r="D29" s="11">
        <f t="shared" si="0"/>
        <v>66.150000000000034</v>
      </c>
      <c r="F29" s="27">
        <v>7.34</v>
      </c>
      <c r="G29" s="26">
        <v>1983.451759090909</v>
      </c>
      <c r="H29" s="25">
        <v>1982.8571922544945</v>
      </c>
      <c r="I29" s="24"/>
      <c r="J29" s="8">
        <f t="shared" si="1"/>
        <v>1983</v>
      </c>
      <c r="K29" s="11">
        <f>AVERAGE(B293:B301)</f>
        <v>-211.53303533333334</v>
      </c>
      <c r="L29" s="11">
        <f>AVERAGE(C293:C301)</f>
        <v>-25.079039333333331</v>
      </c>
      <c r="M29" s="17">
        <f t="shared" si="3"/>
        <v>-10.9007206666667</v>
      </c>
      <c r="O29" s="17"/>
      <c r="Q29" s="28"/>
    </row>
    <row r="30" spans="1:32" ht="17" x14ac:dyDescent="0.25">
      <c r="A30" s="8" t="s">
        <v>636</v>
      </c>
      <c r="B30" s="17">
        <v>-201.364419</v>
      </c>
      <c r="C30" s="17">
        <v>-25.953213999999999</v>
      </c>
      <c r="D30" s="11">
        <f t="shared" si="0"/>
        <v>68.600000000000037</v>
      </c>
      <c r="F30" s="27">
        <v>7.5549999999999997</v>
      </c>
      <c r="G30" s="26">
        <v>1982.4530142857145</v>
      </c>
      <c r="H30" s="25">
        <v>1981.9650760719219</v>
      </c>
      <c r="I30" s="24"/>
      <c r="J30" s="8">
        <f t="shared" si="1"/>
        <v>1982</v>
      </c>
      <c r="K30" s="11">
        <f>AVERAGE(B302:B310)</f>
        <v>-220.2281743333333</v>
      </c>
      <c r="L30" s="11">
        <f>AVERAGE(C302:C310)</f>
        <v>-26.398945111111107</v>
      </c>
      <c r="M30" s="17">
        <f t="shared" si="3"/>
        <v>-9.0366134444444413</v>
      </c>
      <c r="O30" s="17"/>
      <c r="Q30" s="28"/>
    </row>
    <row r="31" spans="1:32" ht="17" x14ac:dyDescent="0.25">
      <c r="A31" s="8" t="s">
        <v>635</v>
      </c>
      <c r="B31" s="17">
        <v>-194.52562599999999</v>
      </c>
      <c r="C31" s="17">
        <v>-25.119990000000001</v>
      </c>
      <c r="D31" s="11">
        <f t="shared" si="0"/>
        <v>71.05000000000004</v>
      </c>
      <c r="F31" s="27">
        <v>7.77</v>
      </c>
      <c r="G31" s="26">
        <v>1981.446809090909</v>
      </c>
      <c r="H31" s="25">
        <v>1981.0729598893492</v>
      </c>
      <c r="I31" s="24"/>
      <c r="J31" s="8">
        <f t="shared" si="1"/>
        <v>1981</v>
      </c>
      <c r="K31" s="11">
        <f>AVERAGE(B311:B319)</f>
        <v>-215.18775233333335</v>
      </c>
      <c r="L31" s="11">
        <f>AVERAGE(C311:C319)</f>
        <v>-27.106040111111113</v>
      </c>
      <c r="M31" s="17">
        <f t="shared" si="3"/>
        <v>1.6605685555555567</v>
      </c>
      <c r="N31" s="11">
        <f>AVERAGE(K31:K35)</f>
        <v>-207.34866910158729</v>
      </c>
      <c r="O31" s="17">
        <f>AVERAGE(L31:L35)</f>
        <v>-25.792583015873014</v>
      </c>
      <c r="P31" s="8">
        <f>N31-8*O31</f>
        <v>-1.0080049746031818</v>
      </c>
      <c r="Q31" s="28"/>
    </row>
    <row r="32" spans="1:32" ht="17" x14ac:dyDescent="0.25">
      <c r="A32" s="8" t="s">
        <v>634</v>
      </c>
      <c r="B32" s="17">
        <v>-192.69921500000001</v>
      </c>
      <c r="C32" s="17">
        <v>-24.997969999999999</v>
      </c>
      <c r="D32" s="11">
        <f t="shared" si="0"/>
        <v>73.500000000000043</v>
      </c>
      <c r="F32" s="27">
        <v>7.9850000000000003</v>
      </c>
      <c r="G32" s="26">
        <v>1980.4338142857146</v>
      </c>
      <c r="H32" s="25">
        <v>1980.1808437067766</v>
      </c>
      <c r="I32" s="24"/>
      <c r="J32" s="8">
        <f t="shared" si="1"/>
        <v>1980</v>
      </c>
      <c r="K32" s="11">
        <f>AVERAGE(B320:B328)</f>
        <v>-209.60928811111111</v>
      </c>
      <c r="L32" s="11">
        <f>AVERAGE(C320:C328)</f>
        <v>-26.493661777777774</v>
      </c>
      <c r="M32" s="17">
        <f t="shared" si="3"/>
        <v>2.3400061111110801</v>
      </c>
      <c r="O32" s="17"/>
      <c r="Q32" s="28"/>
    </row>
    <row r="33" spans="1:17" ht="17" x14ac:dyDescent="0.25">
      <c r="A33" s="8" t="s">
        <v>633</v>
      </c>
      <c r="B33" s="17"/>
      <c r="C33" s="17"/>
      <c r="D33" s="11">
        <f t="shared" si="0"/>
        <v>75.950000000000045</v>
      </c>
      <c r="F33" s="27">
        <v>8.1950000000000003</v>
      </c>
      <c r="G33" s="26">
        <v>1979.4378571428572</v>
      </c>
      <c r="H33" s="25">
        <v>1979.3094744121709</v>
      </c>
      <c r="I33" s="24"/>
      <c r="J33" s="8">
        <f t="shared" si="1"/>
        <v>1979</v>
      </c>
      <c r="K33" s="11">
        <f>AVERAGE(B329:B336)</f>
        <v>-203.36173328571428</v>
      </c>
      <c r="L33" s="11">
        <f>AVERAGE(C329:C336)</f>
        <v>-25.236326857142853</v>
      </c>
      <c r="M33" s="17">
        <f t="shared" si="3"/>
        <v>-1.471118428571458</v>
      </c>
      <c r="O33" s="17"/>
      <c r="Q33" s="28"/>
    </row>
    <row r="34" spans="1:17" ht="17" x14ac:dyDescent="0.25">
      <c r="A34" s="8" t="s">
        <v>632</v>
      </c>
      <c r="B34" s="17">
        <v>-189.74097599999999</v>
      </c>
      <c r="C34" s="17">
        <v>-24.407043999999999</v>
      </c>
      <c r="D34" s="11">
        <f t="shared" si="0"/>
        <v>78.400000000000048</v>
      </c>
      <c r="F34" s="27">
        <v>8.4049999999999994</v>
      </c>
      <c r="G34" s="26">
        <v>1978.4352190476191</v>
      </c>
      <c r="H34" s="25">
        <v>1978.4381051175651</v>
      </c>
      <c r="I34" s="24"/>
      <c r="J34" s="8">
        <f t="shared" si="1"/>
        <v>1978</v>
      </c>
      <c r="K34" s="11">
        <f>AVERAGE(B337:B345)</f>
        <v>-199.58296133333334</v>
      </c>
      <c r="L34" s="11">
        <f>AVERAGE(C337:C345)</f>
        <v>-24.854828999999999</v>
      </c>
      <c r="M34" s="17">
        <f t="shared" si="3"/>
        <v>-0.74432933333335427</v>
      </c>
      <c r="O34" s="17"/>
      <c r="Q34" s="28"/>
    </row>
    <row r="35" spans="1:17" ht="17" x14ac:dyDescent="0.25">
      <c r="A35" s="8" t="s">
        <v>631</v>
      </c>
      <c r="B35" s="17">
        <v>-201.68699599999999</v>
      </c>
      <c r="C35" s="17">
        <v>-25.792480999999999</v>
      </c>
      <c r="D35" s="11">
        <f t="shared" si="0"/>
        <v>80.850000000000051</v>
      </c>
      <c r="F35" s="27">
        <v>8.61</v>
      </c>
      <c r="G35" s="26">
        <v>1977.4497650000001</v>
      </c>
      <c r="H35" s="25">
        <v>1977.4</v>
      </c>
      <c r="I35" s="24"/>
      <c r="J35" s="8">
        <f t="shared" si="1"/>
        <v>1977</v>
      </c>
      <c r="K35" s="11">
        <f>AVERAGE(B345:B353)</f>
        <v>-209.00161044444445</v>
      </c>
      <c r="L35" s="11">
        <f>AVERAGE(C345:C353)</f>
        <v>-25.272057333333333</v>
      </c>
      <c r="M35" s="17">
        <f t="shared" si="3"/>
        <v>-6.8251517777777906</v>
      </c>
      <c r="O35" s="17"/>
      <c r="Q35" s="28"/>
    </row>
    <row r="36" spans="1:17" ht="17" x14ac:dyDescent="0.25">
      <c r="A36" s="8" t="s">
        <v>630</v>
      </c>
      <c r="B36" s="17">
        <v>-199.64997</v>
      </c>
      <c r="C36" s="17">
        <v>-25.662792</v>
      </c>
      <c r="D36" s="11">
        <f t="shared" si="0"/>
        <v>83.300000000000054</v>
      </c>
      <c r="F36" s="27">
        <v>8.8149999999999995</v>
      </c>
      <c r="G36" s="26">
        <v>1976.4586857142858</v>
      </c>
      <c r="H36" s="25">
        <v>1976.3800995024876</v>
      </c>
      <c r="I36" s="24"/>
      <c r="J36" s="8">
        <f t="shared" ref="J36:J67" si="4">J35-1</f>
        <v>1976</v>
      </c>
      <c r="K36" s="11">
        <f>AVERAGE(B354:B362)</f>
        <v>-207.51455475</v>
      </c>
      <c r="L36" s="11">
        <f>AVERAGE(C354:C362)</f>
        <v>-24.655027624999999</v>
      </c>
      <c r="M36" s="17">
        <f t="shared" si="3"/>
        <v>-10.274333750000011</v>
      </c>
      <c r="N36" s="11">
        <f>AVERAGE(K36:K40)</f>
        <v>-201.15279198333334</v>
      </c>
      <c r="O36" s="17">
        <f>AVERAGE(L36:L40)</f>
        <v>-25.506238536111109</v>
      </c>
      <c r="P36" s="8">
        <f>N36-8*O36</f>
        <v>2.897116305555528</v>
      </c>
      <c r="Q36" s="28"/>
    </row>
    <row r="37" spans="1:17" ht="17" x14ac:dyDescent="0.25">
      <c r="A37" s="8" t="s">
        <v>629</v>
      </c>
      <c r="B37" s="17">
        <v>-203.84626299999999</v>
      </c>
      <c r="C37" s="17">
        <v>-26.577231999999999</v>
      </c>
      <c r="D37" s="11">
        <f t="shared" si="0"/>
        <v>85.750000000000057</v>
      </c>
      <c r="F37" s="27">
        <v>9.02</v>
      </c>
      <c r="G37" s="26">
        <v>1975.4615150000002</v>
      </c>
      <c r="H37" s="25">
        <v>1975.3601990049751</v>
      </c>
      <c r="I37" s="24"/>
      <c r="J37" s="8">
        <f t="shared" si="4"/>
        <v>1975</v>
      </c>
      <c r="K37" s="11">
        <f>AVERAGE(B363:B370)</f>
        <v>-207.67327800000004</v>
      </c>
      <c r="L37" s="11">
        <f>AVERAGE(C363:C370)</f>
        <v>-26.316388999999997</v>
      </c>
      <c r="M37" s="17">
        <f t="shared" si="3"/>
        <v>2.85783399999994</v>
      </c>
      <c r="O37" s="17"/>
      <c r="Q37" s="28"/>
    </row>
    <row r="38" spans="1:17" ht="17" x14ac:dyDescent="0.25">
      <c r="A38" s="8" t="s">
        <v>628</v>
      </c>
      <c r="B38" s="17">
        <v>-203.29324099999999</v>
      </c>
      <c r="C38" s="17">
        <v>-26.546457</v>
      </c>
      <c r="D38" s="11">
        <f t="shared" si="0"/>
        <v>88.20000000000006</v>
      </c>
      <c r="F38" s="27">
        <v>9.2249999999999996</v>
      </c>
      <c r="G38" s="26">
        <v>1974.4580047619047</v>
      </c>
      <c r="H38" s="25">
        <v>1974.3402985074626</v>
      </c>
      <c r="I38" s="24"/>
      <c r="J38" s="8">
        <f t="shared" si="4"/>
        <v>1974</v>
      </c>
      <c r="K38" s="11">
        <f>AVERAGE(B371:B378)</f>
        <v>-200.9755826666667</v>
      </c>
      <c r="L38" s="11">
        <f>AVERAGE(C371:C378)</f>
        <v>-25.251102666666668</v>
      </c>
      <c r="M38" s="17">
        <f t="shared" si="3"/>
        <v>1.033238666666648</v>
      </c>
      <c r="O38" s="17"/>
      <c r="Q38" s="28"/>
    </row>
    <row r="39" spans="1:17" ht="17" x14ac:dyDescent="0.25">
      <c r="A39" s="8" t="s">
        <v>627</v>
      </c>
      <c r="B39" s="17">
        <v>-200.75505200000001</v>
      </c>
      <c r="C39" s="17">
        <v>-26.321332000000002</v>
      </c>
      <c r="D39" s="11">
        <f t="shared" si="0"/>
        <v>90.650000000000063</v>
      </c>
      <c r="F39" s="27">
        <v>9.43</v>
      </c>
      <c r="G39" s="26">
        <v>1973.4490349999996</v>
      </c>
      <c r="H39" s="25">
        <v>1973.3203980099502</v>
      </c>
      <c r="I39" s="24"/>
      <c r="J39" s="8">
        <f t="shared" si="4"/>
        <v>1973</v>
      </c>
      <c r="K39" s="11">
        <f>AVERAGE(B379:B387)</f>
        <v>-196.76879199999999</v>
      </c>
      <c r="L39" s="11">
        <f>AVERAGE(C379:C387)</f>
        <v>-25.36063288888889</v>
      </c>
      <c r="M39" s="17">
        <f t="shared" si="3"/>
        <v>6.1162711111111321</v>
      </c>
      <c r="O39" s="17"/>
      <c r="Q39" s="28"/>
    </row>
    <row r="40" spans="1:17" ht="17" x14ac:dyDescent="0.25">
      <c r="A40" s="8" t="s">
        <v>626</v>
      </c>
      <c r="B40" s="17">
        <v>-201.02720299999999</v>
      </c>
      <c r="C40" s="17">
        <v>-26.591512999999999</v>
      </c>
      <c r="D40" s="11">
        <f t="shared" si="0"/>
        <v>93.100000000000065</v>
      </c>
      <c r="F40" s="27">
        <v>9.6300000000000008</v>
      </c>
      <c r="G40" s="26">
        <v>1972.45804</v>
      </c>
      <c r="H40" s="25">
        <v>1972.3253731343282</v>
      </c>
      <c r="I40" s="24"/>
      <c r="J40" s="8">
        <f t="shared" si="4"/>
        <v>1972</v>
      </c>
      <c r="K40" s="11">
        <f>AVERAGE(B388:B395)</f>
        <v>-192.83175249999999</v>
      </c>
      <c r="L40" s="11">
        <f>AVERAGE(C388:C395)</f>
        <v>-25.948040500000001</v>
      </c>
      <c r="M40" s="17">
        <f t="shared" si="3"/>
        <v>14.752571500000016</v>
      </c>
      <c r="O40" s="17"/>
      <c r="Q40" s="28"/>
    </row>
    <row r="41" spans="1:17" ht="17" x14ac:dyDescent="0.25">
      <c r="A41" s="8" t="s">
        <v>625</v>
      </c>
      <c r="B41" s="8">
        <v>-197.79</v>
      </c>
      <c r="C41" s="8">
        <v>-24.78</v>
      </c>
      <c r="D41" s="11">
        <f t="shared" si="0"/>
        <v>95.550000000000068</v>
      </c>
      <c r="F41" s="27">
        <v>9.83</v>
      </c>
      <c r="G41" s="26">
        <v>1971.4611599999996</v>
      </c>
      <c r="H41" s="25">
        <v>1971.3303482587062</v>
      </c>
      <c r="I41" s="24"/>
      <c r="J41" s="8">
        <f t="shared" si="4"/>
        <v>1971</v>
      </c>
      <c r="K41" s="11">
        <f>AVERAGE(B396:B403)</f>
        <v>-211.78110612500001</v>
      </c>
      <c r="L41" s="11">
        <f>AVERAGE(C396:C403)</f>
        <v>-26.073078374999998</v>
      </c>
      <c r="M41" s="17">
        <f t="shared" si="3"/>
        <v>-3.1964791250000246</v>
      </c>
      <c r="N41" s="11">
        <f>AVERAGE(K41:K45)</f>
        <v>-211.737595075</v>
      </c>
      <c r="O41" s="17">
        <f>AVERAGE(L41:L45)</f>
        <v>-26.802666749999997</v>
      </c>
      <c r="P41" s="8">
        <f>N41-8*O41</f>
        <v>2.6837389249999717</v>
      </c>
      <c r="Q41" s="28"/>
    </row>
    <row r="42" spans="1:17" ht="17" x14ac:dyDescent="0.25">
      <c r="A42" s="8" t="s">
        <v>624</v>
      </c>
      <c r="B42" s="17">
        <v>-200.99401399999999</v>
      </c>
      <c r="C42" s="17">
        <v>-26.220880000000001</v>
      </c>
      <c r="D42" s="11">
        <f t="shared" si="0"/>
        <v>98.000000000000071</v>
      </c>
      <c r="F42" s="27">
        <v>10.029999999999999</v>
      </c>
      <c r="G42" s="26">
        <v>1970.4592399999997</v>
      </c>
      <c r="H42" s="25">
        <v>1970.3353233830842</v>
      </c>
      <c r="I42" s="24"/>
      <c r="J42" s="8">
        <f t="shared" si="4"/>
        <v>1970</v>
      </c>
      <c r="K42" s="11">
        <f>AVERAGE(B404:B411)</f>
        <v>-208.79060987499997</v>
      </c>
      <c r="L42" s="11">
        <f>AVERAGE(C404:C411)</f>
        <v>-27.092517375</v>
      </c>
      <c r="M42" s="17">
        <f t="shared" si="3"/>
        <v>7.9495291250000264</v>
      </c>
      <c r="O42" s="17"/>
      <c r="Q42" s="28"/>
    </row>
    <row r="43" spans="1:17" ht="17" x14ac:dyDescent="0.25">
      <c r="A43" s="8" t="s">
        <v>623</v>
      </c>
      <c r="B43" s="17">
        <v>-200.12888599999999</v>
      </c>
      <c r="C43" s="17">
        <v>-26.252921000000001</v>
      </c>
      <c r="D43" s="11">
        <f t="shared" si="0"/>
        <v>100.45000000000007</v>
      </c>
      <c r="F43" s="27">
        <v>10.23</v>
      </c>
      <c r="G43" s="26">
        <v>1969.4523999999997</v>
      </c>
      <c r="H43" s="25">
        <v>1969.3402985074622</v>
      </c>
      <c r="I43" s="24"/>
      <c r="J43" s="8">
        <f t="shared" si="4"/>
        <v>1969</v>
      </c>
      <c r="K43" s="11">
        <f>AVERAGE(B412:B419)</f>
        <v>-204.252067125</v>
      </c>
      <c r="L43" s="11">
        <f>AVERAGE(C412:C419)</f>
        <v>-25.928618624999995</v>
      </c>
      <c r="M43" s="17">
        <f t="shared" si="3"/>
        <v>3.1768818749999639</v>
      </c>
      <c r="O43" s="17"/>
      <c r="Q43" s="28"/>
    </row>
    <row r="44" spans="1:17" ht="17" x14ac:dyDescent="0.25">
      <c r="A44" s="8" t="s">
        <v>622</v>
      </c>
      <c r="B44" s="8">
        <v>-197.28</v>
      </c>
      <c r="C44" s="8">
        <v>-24.42</v>
      </c>
      <c r="D44" s="11">
        <f t="shared" si="0"/>
        <v>102.90000000000008</v>
      </c>
      <c r="F44" s="27">
        <v>10.43</v>
      </c>
      <c r="G44" s="26">
        <v>1968.4396049999996</v>
      </c>
      <c r="H44" s="25">
        <v>1968.3452736318402</v>
      </c>
      <c r="I44" s="24"/>
      <c r="J44" s="8">
        <f t="shared" si="4"/>
        <v>1968</v>
      </c>
      <c r="K44" s="11">
        <f>AVERAGE(B420:B427)</f>
        <v>-215.25572575000001</v>
      </c>
      <c r="L44" s="11">
        <f>AVERAGE(C420:C427)</f>
        <v>-27.219594749999999</v>
      </c>
      <c r="M44" s="17">
        <f t="shared" si="3"/>
        <v>2.5010322499999802</v>
      </c>
      <c r="O44" s="17"/>
      <c r="Q44" s="28"/>
    </row>
    <row r="45" spans="1:17" ht="17" x14ac:dyDescent="0.25">
      <c r="A45" s="8" t="s">
        <v>621</v>
      </c>
      <c r="B45" s="8">
        <v>-186.85</v>
      </c>
      <c r="C45" s="8">
        <v>-20.79</v>
      </c>
      <c r="D45" s="11">
        <f t="shared" si="0"/>
        <v>105.35000000000008</v>
      </c>
      <c r="E45" s="17"/>
      <c r="F45" s="27">
        <v>10.625</v>
      </c>
      <c r="G45" s="26">
        <v>1967.4459526315786</v>
      </c>
      <c r="H45" s="25">
        <v>1967.3751243781089</v>
      </c>
      <c r="I45" s="24"/>
      <c r="J45" s="8">
        <f t="shared" si="4"/>
        <v>1967</v>
      </c>
      <c r="K45" s="11">
        <f>AVERAGE(B428:B435)</f>
        <v>-218.60846649999999</v>
      </c>
      <c r="L45" s="11">
        <f>AVERAGE(C428:C435)</f>
        <v>-27.699524624999999</v>
      </c>
      <c r="M45" s="17">
        <f t="shared" si="3"/>
        <v>2.9877304999999978</v>
      </c>
      <c r="O45" s="17"/>
      <c r="Q45" s="28"/>
    </row>
    <row r="46" spans="1:17" ht="17" x14ac:dyDescent="0.25">
      <c r="A46" s="8" t="s">
        <v>620</v>
      </c>
      <c r="B46" s="8">
        <v>-198.08</v>
      </c>
      <c r="C46" s="8">
        <v>-24.41</v>
      </c>
      <c r="D46" s="11">
        <f t="shared" si="0"/>
        <v>107.80000000000008</v>
      </c>
      <c r="E46" s="17"/>
      <c r="F46" s="27">
        <v>10.82</v>
      </c>
      <c r="G46" s="26">
        <v>1966.4476799999998</v>
      </c>
      <c r="H46" s="25">
        <v>1966.4049751243776</v>
      </c>
      <c r="I46" s="24"/>
      <c r="J46" s="8">
        <f t="shared" si="4"/>
        <v>1966</v>
      </c>
      <c r="K46" s="11">
        <f>AVERAGE(B436:B443)</f>
        <v>-192.85608224999999</v>
      </c>
      <c r="L46" s="11">
        <f>AVERAGE(C436:C443)</f>
        <v>-24.725460499999997</v>
      </c>
      <c r="M46" s="17">
        <f t="shared" ref="M46:M66" si="5">K46-8*L46</f>
        <v>4.9476017499999898</v>
      </c>
      <c r="N46" s="11">
        <f>AVERAGE(K46:K50)</f>
        <v>-203.88578782857144</v>
      </c>
      <c r="O46" s="17">
        <f>AVERAGE(L46:L50)</f>
        <v>-25.229581852380949</v>
      </c>
      <c r="P46" s="8">
        <f>N46-8*O46</f>
        <v>-2.0491330095238425</v>
      </c>
      <c r="Q46" s="28"/>
    </row>
    <row r="47" spans="1:17" ht="17" x14ac:dyDescent="0.25">
      <c r="A47" s="8" t="s">
        <v>619</v>
      </c>
      <c r="B47" s="17">
        <v>-189.11906099999999</v>
      </c>
      <c r="C47" s="17">
        <v>-22.577038000000002</v>
      </c>
      <c r="D47" s="11">
        <f t="shared" si="0"/>
        <v>110.25000000000009</v>
      </c>
      <c r="F47" s="27">
        <v>11.015000000000001</v>
      </c>
      <c r="G47" s="26">
        <v>1965.4440157894737</v>
      </c>
      <c r="H47" s="25">
        <v>1965.4348258706464</v>
      </c>
      <c r="I47" s="24"/>
      <c r="J47" s="8">
        <f t="shared" si="4"/>
        <v>1965</v>
      </c>
      <c r="K47" s="11">
        <f>AVERAGE(B444:B451)</f>
        <v>-193.40037042857145</v>
      </c>
      <c r="L47" s="11">
        <f>AVERAGE(C444:C451)</f>
        <v>-23.81637533333333</v>
      </c>
      <c r="M47" s="17">
        <f t="shared" si="5"/>
        <v>-2.8693677619048117</v>
      </c>
      <c r="O47" s="17"/>
      <c r="Q47" s="28"/>
    </row>
    <row r="48" spans="1:17" ht="17" x14ac:dyDescent="0.25">
      <c r="A48" s="8" t="s">
        <v>618</v>
      </c>
      <c r="B48" s="17">
        <v>-197.60820200000001</v>
      </c>
      <c r="C48" s="17">
        <v>-23.135729000000001</v>
      </c>
      <c r="D48" s="11">
        <f t="shared" si="0"/>
        <v>112.70000000000009</v>
      </c>
      <c r="E48" s="17"/>
      <c r="F48" s="27">
        <v>11.205</v>
      </c>
      <c r="G48" s="26">
        <v>1964.4609631578951</v>
      </c>
      <c r="H48" s="25">
        <v>1964.5</v>
      </c>
      <c r="I48" s="24"/>
      <c r="J48" s="8">
        <f t="shared" si="4"/>
        <v>1964</v>
      </c>
      <c r="K48" s="11">
        <f>AVERAGE(B452:B459)</f>
        <v>-214.92579874999998</v>
      </c>
      <c r="L48" s="11">
        <f>AVERAGE(C452:C459)</f>
        <v>-25.610297857142857</v>
      </c>
      <c r="M48" s="17">
        <f t="shared" si="5"/>
        <v>-10.043415892857126</v>
      </c>
      <c r="O48" s="17"/>
      <c r="Q48" s="28"/>
    </row>
    <row r="49" spans="1:17" ht="17" x14ac:dyDescent="0.25">
      <c r="A49" s="8" t="s">
        <v>617</v>
      </c>
      <c r="B49" s="17">
        <v>-195.58261200000001</v>
      </c>
      <c r="C49" s="17">
        <v>-22.305109999999999</v>
      </c>
      <c r="D49" s="11">
        <f t="shared" si="0"/>
        <v>115.15000000000009</v>
      </c>
      <c r="E49" s="17"/>
      <c r="F49" s="27">
        <v>11.4</v>
      </c>
      <c r="G49" s="26">
        <v>1963.44715</v>
      </c>
      <c r="H49" s="25">
        <v>1963.4736842105262</v>
      </c>
      <c r="I49" s="24"/>
      <c r="J49" s="8">
        <f t="shared" si="4"/>
        <v>1963</v>
      </c>
      <c r="K49" s="11">
        <f>AVERAGE(B460:B467)</f>
        <v>-215.98231271428568</v>
      </c>
      <c r="L49" s="11">
        <f>AVERAGE(C460:C467)</f>
        <v>-26.307650571428571</v>
      </c>
      <c r="M49" s="17">
        <f t="shared" si="5"/>
        <v>-5.5211081428571163</v>
      </c>
      <c r="O49" s="17"/>
      <c r="Q49" s="28"/>
    </row>
    <row r="50" spans="1:17" ht="17" x14ac:dyDescent="0.25">
      <c r="A50" s="8" t="s">
        <v>616</v>
      </c>
      <c r="B50" s="17">
        <v>-192.22476900000001</v>
      </c>
      <c r="C50" s="17">
        <v>-21.454678999999999</v>
      </c>
      <c r="D50" s="11">
        <f t="shared" si="0"/>
        <v>117.60000000000009</v>
      </c>
      <c r="E50" s="17"/>
      <c r="F50" s="27">
        <v>11.595000000000001</v>
      </c>
      <c r="G50" s="26">
        <v>1962.4282947368422</v>
      </c>
      <c r="H50" s="25">
        <v>1962.4473684210525</v>
      </c>
      <c r="I50" s="24"/>
      <c r="J50" s="8">
        <f t="shared" si="4"/>
        <v>1962</v>
      </c>
      <c r="K50" s="11">
        <f>AVERAGE(B468:B475)</f>
        <v>-202.26437499999997</v>
      </c>
      <c r="L50" s="11">
        <f>AVERAGE(C468:C475)</f>
        <v>-25.688124999999999</v>
      </c>
      <c r="M50" s="17">
        <f t="shared" si="5"/>
        <v>3.2406250000000227</v>
      </c>
      <c r="O50" s="17"/>
      <c r="Q50" s="28"/>
    </row>
    <row r="51" spans="1:17" ht="17" x14ac:dyDescent="0.25">
      <c r="A51" s="8" t="s">
        <v>615</v>
      </c>
      <c r="B51" s="17">
        <v>-181.925501</v>
      </c>
      <c r="C51" s="17"/>
      <c r="D51" s="11">
        <f t="shared" si="0"/>
        <v>120.0500000000001</v>
      </c>
      <c r="E51" s="17"/>
      <c r="F51" s="27">
        <v>11.785</v>
      </c>
      <c r="G51" s="26">
        <v>1961.4306842105261</v>
      </c>
      <c r="H51" s="25">
        <v>1961.4473684210525</v>
      </c>
      <c r="I51" s="24"/>
      <c r="J51" s="8">
        <f t="shared" si="4"/>
        <v>1961</v>
      </c>
      <c r="K51" s="11">
        <f>AVERAGE(B476:B484)</f>
        <v>-195.76777777777778</v>
      </c>
      <c r="L51" s="11">
        <f>AVERAGE(C476:C484)</f>
        <v>-25.124444444444446</v>
      </c>
      <c r="M51" s="17">
        <f t="shared" si="5"/>
        <v>5.2277777777777885</v>
      </c>
      <c r="N51" s="11">
        <f>AVERAGE(K51:K55)</f>
        <v>-195.38001796349207</v>
      </c>
      <c r="O51" s="17">
        <f>AVERAGE(L51:L55)</f>
        <v>-24.63770787238095</v>
      </c>
      <c r="P51" s="8">
        <f>N51-8*O51</f>
        <v>1.7216450155555378</v>
      </c>
      <c r="Q51" s="28"/>
    </row>
    <row r="52" spans="1:17" ht="17" x14ac:dyDescent="0.25">
      <c r="A52" s="8" t="s">
        <v>614</v>
      </c>
      <c r="B52" s="17">
        <v>-194.633306</v>
      </c>
      <c r="C52" s="17">
        <v>-22.995515000000001</v>
      </c>
      <c r="D52" s="11">
        <f t="shared" si="0"/>
        <v>122.5000000000001</v>
      </c>
      <c r="E52" s="17"/>
      <c r="F52" s="27">
        <v>11.975</v>
      </c>
      <c r="G52" s="26">
        <v>1960.4278263157896</v>
      </c>
      <c r="H52" s="25">
        <v>1960.4473684210525</v>
      </c>
      <c r="I52" s="24"/>
      <c r="J52" s="8">
        <f t="shared" si="4"/>
        <v>1960</v>
      </c>
      <c r="K52" s="11">
        <f>AVERAGE(B484:B492)</f>
        <v>-191.23035457142856</v>
      </c>
      <c r="L52" s="11">
        <f>AVERAGE(C484:C492)</f>
        <v>-23.823444714285717</v>
      </c>
      <c r="M52" s="17">
        <f t="shared" si="5"/>
        <v>-0.64279685714282664</v>
      </c>
      <c r="O52" s="17"/>
      <c r="Q52" s="28"/>
    </row>
    <row r="53" spans="1:17" ht="17" x14ac:dyDescent="0.25">
      <c r="A53" s="8" t="s">
        <v>613</v>
      </c>
      <c r="B53" s="17">
        <v>-190.27072899999999</v>
      </c>
      <c r="C53" s="17">
        <v>-20.713218000000001</v>
      </c>
      <c r="D53" s="11">
        <f t="shared" si="0"/>
        <v>124.9500000000001</v>
      </c>
      <c r="F53" s="27">
        <v>12.16</v>
      </c>
      <c r="G53" s="26">
        <v>1959.4466833333333</v>
      </c>
      <c r="H53" s="25">
        <v>1959.4736842105262</v>
      </c>
      <c r="I53" s="24"/>
      <c r="J53" s="8">
        <f t="shared" si="4"/>
        <v>1959</v>
      </c>
      <c r="K53" s="11">
        <f>AVERAGE(B493,B498)</f>
        <v>-193.02742749999999</v>
      </c>
      <c r="L53" s="11">
        <f>AVERAGE(C493:C498)</f>
        <v>-23.695331600000003</v>
      </c>
      <c r="M53" s="17">
        <f t="shared" si="5"/>
        <v>-3.464774699999964</v>
      </c>
      <c r="O53" s="17"/>
      <c r="Q53" s="28"/>
    </row>
    <row r="54" spans="1:17" ht="17" x14ac:dyDescent="0.25">
      <c r="A54" s="8" t="s">
        <v>612</v>
      </c>
      <c r="B54" s="17">
        <v>-203.525746</v>
      </c>
      <c r="C54" s="17">
        <v>-24.429666000000001</v>
      </c>
      <c r="D54" s="11">
        <f t="shared" si="0"/>
        <v>127.40000000000011</v>
      </c>
      <c r="F54" s="27">
        <v>12.345000000000001</v>
      </c>
      <c r="G54" s="26">
        <v>1958.4611789473684</v>
      </c>
      <c r="H54" s="25">
        <v>1958.5</v>
      </c>
      <c r="I54" s="24"/>
      <c r="J54" s="8">
        <f t="shared" si="4"/>
        <v>1958</v>
      </c>
      <c r="K54" s="11">
        <f>AVERAGE(B499:B506)</f>
        <v>-196.41341885714286</v>
      </c>
      <c r="L54" s="11">
        <f>AVERAGE(C499:C506)</f>
        <v>-24.806429714285716</v>
      </c>
      <c r="M54" s="17">
        <f t="shared" si="5"/>
        <v>2.0380188571428732</v>
      </c>
      <c r="O54" s="17"/>
      <c r="Q54" s="28"/>
    </row>
    <row r="55" spans="1:17" ht="17" x14ac:dyDescent="0.25">
      <c r="A55" s="8" t="s">
        <v>611</v>
      </c>
      <c r="B55" s="17">
        <v>-202.44946300000001</v>
      </c>
      <c r="C55" s="17">
        <v>-24.263542000000001</v>
      </c>
      <c r="D55" s="11">
        <f t="shared" si="0"/>
        <v>129.85000000000011</v>
      </c>
      <c r="F55" s="27">
        <v>12.535</v>
      </c>
      <c r="G55" s="26">
        <v>1957.4446631578946</v>
      </c>
      <c r="H55" s="25">
        <v>1957.4444444444443</v>
      </c>
      <c r="I55" s="24"/>
      <c r="J55" s="8">
        <f t="shared" si="4"/>
        <v>1957</v>
      </c>
      <c r="K55" s="11">
        <f>AVERAGE(B506:B514)</f>
        <v>-200.46111111111111</v>
      </c>
      <c r="L55" s="11">
        <f>AVERAGE(C506:C514)</f>
        <v>-25.738888888888887</v>
      </c>
      <c r="M55" s="17">
        <f t="shared" si="5"/>
        <v>5.4499999999999886</v>
      </c>
      <c r="O55" s="17"/>
      <c r="Q55" s="28"/>
    </row>
    <row r="56" spans="1:17" ht="17" x14ac:dyDescent="0.25">
      <c r="A56" s="8" t="s">
        <v>610</v>
      </c>
      <c r="B56" s="17">
        <v>-203.14682999999999</v>
      </c>
      <c r="C56" s="17">
        <v>-24.089797999999998</v>
      </c>
      <c r="D56" s="11">
        <f t="shared" si="0"/>
        <v>132.3000000000001</v>
      </c>
      <c r="F56" s="27">
        <v>12.72</v>
      </c>
      <c r="G56" s="26">
        <v>1956.4497888888889</v>
      </c>
      <c r="H56" s="25">
        <v>1956.4166666666665</v>
      </c>
      <c r="I56" s="24"/>
      <c r="J56" s="8">
        <f t="shared" si="4"/>
        <v>1956</v>
      </c>
      <c r="K56" s="11">
        <f>AVERAGE(B514:B521)</f>
        <v>-207.018125</v>
      </c>
      <c r="L56" s="11">
        <f>AVERAGE(C514:C521)</f>
        <v>-26.37</v>
      </c>
      <c r="M56" s="17">
        <f t="shared" si="5"/>
        <v>3.9418750000000102</v>
      </c>
      <c r="N56" s="11">
        <f>AVERAGE(K56:K60)</f>
        <v>-208.3638773714286</v>
      </c>
      <c r="O56" s="17">
        <f>AVERAGE(L56:L60)</f>
        <v>-26.529879749999999</v>
      </c>
      <c r="P56" s="8">
        <f>N56-8*O56</f>
        <v>3.8751606285713933</v>
      </c>
      <c r="Q56" s="28"/>
    </row>
    <row r="57" spans="1:17" ht="17" x14ac:dyDescent="0.25">
      <c r="A57" s="8" t="s">
        <v>609</v>
      </c>
      <c r="B57" s="17">
        <v>-199.434256</v>
      </c>
      <c r="C57" s="17">
        <v>-22.686128</v>
      </c>
      <c r="D57" s="11">
        <f t="shared" si="0"/>
        <v>134.75000000000009</v>
      </c>
      <c r="F57" s="27">
        <v>12.904999999999999</v>
      </c>
      <c r="G57" s="26">
        <v>1955.4508684210523</v>
      </c>
      <c r="H57" s="25">
        <v>1955.3888888888887</v>
      </c>
      <c r="I57" s="24"/>
      <c r="J57" s="8">
        <f t="shared" si="4"/>
        <v>1955</v>
      </c>
      <c r="K57" s="11">
        <f>AVERAGE(B522:B529)</f>
        <v>-210.28324900000004</v>
      </c>
      <c r="L57" s="11">
        <f>AVERAGE(C522:C529)</f>
        <v>-27.190846499999999</v>
      </c>
      <c r="M57" s="17">
        <f t="shared" si="5"/>
        <v>7.2435229999999535</v>
      </c>
      <c r="O57" s="17"/>
      <c r="Q57" s="28"/>
    </row>
    <row r="58" spans="1:17" ht="17" x14ac:dyDescent="0.25">
      <c r="A58" s="18" t="s">
        <v>608</v>
      </c>
      <c r="D58" s="11">
        <f t="shared" si="0"/>
        <v>137.20000000000007</v>
      </c>
      <c r="F58" s="27">
        <v>13.09</v>
      </c>
      <c r="G58" s="26">
        <v>1954.4478166666668</v>
      </c>
      <c r="H58" s="25">
        <v>1954.3611111111109</v>
      </c>
      <c r="I58" s="24"/>
      <c r="J58" s="8">
        <f t="shared" si="4"/>
        <v>1954</v>
      </c>
      <c r="K58" s="11">
        <f>AVERAGE(B530:B536)</f>
        <v>-207.58630085714285</v>
      </c>
      <c r="L58" s="11">
        <f>AVERAGE(C530:C536)</f>
        <v>-25.769812000000002</v>
      </c>
      <c r="M58" s="17">
        <f t="shared" si="5"/>
        <v>-1.4278048571428315</v>
      </c>
      <c r="O58" s="17"/>
      <c r="Q58" s="28"/>
    </row>
    <row r="59" spans="1:17" ht="17" x14ac:dyDescent="0.25">
      <c r="A59" s="18" t="s">
        <v>607</v>
      </c>
      <c r="B59" s="17">
        <v>-202.80128400000001</v>
      </c>
      <c r="C59" s="17">
        <v>-25.434971000000001</v>
      </c>
      <c r="D59" s="11">
        <f t="shared" si="0"/>
        <v>139.65000000000006</v>
      </c>
      <c r="F59" s="27">
        <v>13.27</v>
      </c>
      <c r="G59" s="26">
        <v>1953.4672666666665</v>
      </c>
      <c r="H59" s="25">
        <v>1953.3611111111109</v>
      </c>
      <c r="I59" s="24"/>
      <c r="J59" s="8">
        <f t="shared" si="4"/>
        <v>1953</v>
      </c>
      <c r="K59" s="11">
        <f>AVERAGE(B536:B543)</f>
        <v>-207.08296200000001</v>
      </c>
      <c r="L59" s="11">
        <f>AVERAGE(C536:C543)</f>
        <v>-26.259990250000001</v>
      </c>
      <c r="M59" s="17">
        <f t="shared" si="5"/>
        <v>2.9969600000000014</v>
      </c>
      <c r="O59" s="17"/>
      <c r="Q59" s="28"/>
    </row>
    <row r="60" spans="1:17" ht="17" x14ac:dyDescent="0.25">
      <c r="A60" s="18" t="s">
        <v>606</v>
      </c>
      <c r="D60" s="11">
        <f t="shared" si="0"/>
        <v>142.10000000000005</v>
      </c>
      <c r="F60" s="27">
        <v>13.455</v>
      </c>
      <c r="G60" s="26">
        <v>1952.4550526315791</v>
      </c>
      <c r="H60" s="25">
        <v>1952.333333333333</v>
      </c>
      <c r="I60" s="24"/>
      <c r="J60" s="8">
        <f t="shared" si="4"/>
        <v>1952</v>
      </c>
      <c r="K60" s="11">
        <f>AVERAGE(B544:B551)</f>
        <v>-209.84875</v>
      </c>
      <c r="L60" s="11">
        <f>AVERAGE(C544:C551)</f>
        <v>-27.05875</v>
      </c>
      <c r="M60" s="17">
        <f t="shared" si="5"/>
        <v>6.6212500000000034</v>
      </c>
      <c r="O60" s="17"/>
      <c r="Q60" s="28"/>
    </row>
    <row r="61" spans="1:17" ht="17" x14ac:dyDescent="0.25">
      <c r="A61" s="18" t="s">
        <v>605</v>
      </c>
      <c r="D61" s="11">
        <f t="shared" si="0"/>
        <v>144.55000000000004</v>
      </c>
      <c r="F61" s="27">
        <v>13.65</v>
      </c>
      <c r="G61" s="26">
        <v>1951.3838944444444</v>
      </c>
      <c r="H61" s="25">
        <v>1951.25</v>
      </c>
      <c r="I61" s="24"/>
      <c r="J61" s="8">
        <f t="shared" si="4"/>
        <v>1951</v>
      </c>
      <c r="K61" s="11">
        <f>AVERAGE(B552:B559)</f>
        <v>-206.85000000000002</v>
      </c>
      <c r="L61" s="11">
        <f>AVERAGE(C552:C559)</f>
        <v>-26.783749999999998</v>
      </c>
      <c r="M61" s="17">
        <f t="shared" si="5"/>
        <v>7.4199999999999591</v>
      </c>
      <c r="N61" s="11">
        <f>AVERAGE(K61:K65)</f>
        <v>-214.98617008571426</v>
      </c>
      <c r="O61" s="17">
        <f>AVERAGE(L61:L65)</f>
        <v>-27.914813742857142</v>
      </c>
      <c r="P61" s="8">
        <f>N61-8*O61</f>
        <v>8.3323398571428697</v>
      </c>
      <c r="Q61" s="28"/>
    </row>
    <row r="62" spans="1:17" ht="17" x14ac:dyDescent="0.25">
      <c r="A62" s="18" t="s">
        <v>604</v>
      </c>
      <c r="D62" s="11">
        <f t="shared" si="0"/>
        <v>147.00000000000003</v>
      </c>
      <c r="F62" s="27">
        <v>13.82</v>
      </c>
      <c r="G62" s="26">
        <v>1950.4458222222222</v>
      </c>
      <c r="H62" s="25">
        <v>1950.3055555555554</v>
      </c>
      <c r="I62" s="24"/>
      <c r="J62" s="8">
        <f t="shared" si="4"/>
        <v>1950</v>
      </c>
      <c r="K62" s="11">
        <f>AVERAGE(B560:B566)</f>
        <v>-208.36144128571431</v>
      </c>
      <c r="L62" s="11">
        <f>AVERAGE(C560:C566)</f>
        <v>-27.03637785714286</v>
      </c>
      <c r="M62" s="17">
        <f t="shared" si="5"/>
        <v>7.9295815714285709</v>
      </c>
      <c r="O62" s="17"/>
      <c r="Q62" s="28"/>
    </row>
    <row r="63" spans="1:17" ht="17" x14ac:dyDescent="0.25">
      <c r="A63" s="18" t="s">
        <v>603</v>
      </c>
      <c r="D63" s="11">
        <f t="shared" si="0"/>
        <v>149.45000000000002</v>
      </c>
      <c r="F63" s="27">
        <v>14</v>
      </c>
      <c r="G63" s="26">
        <v>1949.4484166666666</v>
      </c>
      <c r="H63" s="25">
        <v>1949.3055555555554</v>
      </c>
      <c r="I63" s="24"/>
      <c r="J63" s="8">
        <f t="shared" si="4"/>
        <v>1949</v>
      </c>
      <c r="K63" s="11">
        <f>AVERAGE(B567:B573)</f>
        <v>-221.34673057142854</v>
      </c>
      <c r="L63" s="11">
        <f>AVERAGE(C567:C573)</f>
        <v>-28.599298000000001</v>
      </c>
      <c r="M63" s="17">
        <f t="shared" si="5"/>
        <v>7.4476534285714706</v>
      </c>
      <c r="O63" s="17"/>
      <c r="Q63" s="28"/>
    </row>
    <row r="64" spans="1:17" ht="17" x14ac:dyDescent="0.25">
      <c r="A64" s="8" t="s">
        <v>602</v>
      </c>
      <c r="B64" s="17">
        <v>-187.02267499999999</v>
      </c>
      <c r="C64" s="17">
        <v>-24.450634999999998</v>
      </c>
      <c r="D64" s="11">
        <f t="shared" si="0"/>
        <v>151.9</v>
      </c>
      <c r="F64" s="27">
        <v>14.18</v>
      </c>
      <c r="G64" s="26">
        <v>1948.4471166666667</v>
      </c>
      <c r="H64" s="25">
        <v>1948.3055555555554</v>
      </c>
      <c r="I64" s="24"/>
      <c r="J64" s="8">
        <f t="shared" si="4"/>
        <v>1948</v>
      </c>
      <c r="K64" s="11">
        <f>AVERAGE(B574:B580)</f>
        <v>-221.99142857142854</v>
      </c>
      <c r="L64" s="11">
        <f>AVERAGE(C574:C580)</f>
        <v>-28.897142857142857</v>
      </c>
      <c r="M64" s="17">
        <f t="shared" si="5"/>
        <v>9.1857142857143117</v>
      </c>
      <c r="O64" s="17"/>
      <c r="Q64" s="28"/>
    </row>
    <row r="65" spans="1:17" ht="17" x14ac:dyDescent="0.25">
      <c r="A65" s="8" t="s">
        <v>601</v>
      </c>
      <c r="B65" s="8">
        <v>-180.98</v>
      </c>
      <c r="C65" s="8">
        <v>-23.16</v>
      </c>
      <c r="D65" s="11">
        <f t="shared" si="0"/>
        <v>154.35</v>
      </c>
      <c r="F65" s="27">
        <v>14.36</v>
      </c>
      <c r="G65" s="26">
        <v>1947.4419333333328</v>
      </c>
      <c r="H65" s="25">
        <v>1947.3055555555554</v>
      </c>
      <c r="I65" s="24"/>
      <c r="J65" s="8">
        <f t="shared" si="4"/>
        <v>1947</v>
      </c>
      <c r="K65" s="11">
        <f>AVERAGE(B581:B588)</f>
        <v>-216.38124999999999</v>
      </c>
      <c r="L65" s="11">
        <f>AVERAGE(C581:C588)</f>
        <v>-28.2575</v>
      </c>
      <c r="M65" s="17">
        <f t="shared" si="5"/>
        <v>9.678750000000008</v>
      </c>
      <c r="O65" s="17"/>
      <c r="Q65" s="28"/>
    </row>
    <row r="66" spans="1:17" ht="17" x14ac:dyDescent="0.25">
      <c r="A66" s="8" t="s">
        <v>600</v>
      </c>
      <c r="B66" s="17">
        <v>-183.81290999999999</v>
      </c>
      <c r="C66" s="17">
        <v>-23.661933000000001</v>
      </c>
      <c r="D66" s="11">
        <f t="shared" si="0"/>
        <v>156.79999999999998</v>
      </c>
      <c r="F66" s="27">
        <v>14.54</v>
      </c>
      <c r="G66" s="26">
        <v>1946.4322999999999</v>
      </c>
      <c r="H66" s="25">
        <v>1946.3055555555554</v>
      </c>
      <c r="I66" s="24"/>
      <c r="J66" s="8">
        <f t="shared" si="4"/>
        <v>1946</v>
      </c>
      <c r="K66" s="11">
        <f>AVERAGE(B589:B595)</f>
        <v>-210.2635714285714</v>
      </c>
      <c r="L66" s="11">
        <f>AVERAGE(C589:C595)</f>
        <v>-27.393571428571427</v>
      </c>
      <c r="M66" s="17">
        <f t="shared" si="5"/>
        <v>8.8850000000000193</v>
      </c>
      <c r="N66" s="11">
        <f>AVERAGE(K66:K70)</f>
        <v>-206.36729394285712</v>
      </c>
      <c r="O66" s="17">
        <f>AVERAGE(L66:L70)</f>
        <v>-25.988473496428572</v>
      </c>
      <c r="P66" s="8">
        <f>N66-8*O66</f>
        <v>1.5404940285714588</v>
      </c>
      <c r="Q66" s="28"/>
    </row>
    <row r="67" spans="1:17" ht="17" x14ac:dyDescent="0.25">
      <c r="A67" s="8" t="s">
        <v>599</v>
      </c>
      <c r="B67" s="17">
        <v>-183.192655</v>
      </c>
      <c r="C67" s="17">
        <v>-23.574051000000001</v>
      </c>
      <c r="D67" s="11">
        <f t="shared" ref="D67:D130" si="6">D66+2.45</f>
        <v>159.24999999999997</v>
      </c>
      <c r="F67" s="27">
        <v>14.715</v>
      </c>
      <c r="G67" s="26">
        <v>1945.4464470588234</v>
      </c>
      <c r="H67" s="25">
        <v>1945.3333333333333</v>
      </c>
      <c r="I67" s="24"/>
      <c r="J67" s="8">
        <f t="shared" si="4"/>
        <v>1945</v>
      </c>
      <c r="K67" s="11">
        <f>AVERAGE(B596:B602)</f>
        <v>-212.68735399999997</v>
      </c>
      <c r="L67" s="11">
        <f>AVERAGE(C596:C602)</f>
        <v>-25.889037999999999</v>
      </c>
      <c r="M67" s="17"/>
      <c r="O67" s="17"/>
      <c r="Q67" s="28"/>
    </row>
    <row r="68" spans="1:17" ht="17" x14ac:dyDescent="0.25">
      <c r="A68" s="8" t="s">
        <v>598</v>
      </c>
      <c r="B68" s="17">
        <v>-185.23063500000001</v>
      </c>
      <c r="C68" s="17">
        <v>-23.663656</v>
      </c>
      <c r="D68" s="11">
        <f t="shared" si="6"/>
        <v>161.69999999999996</v>
      </c>
      <c r="F68" s="27">
        <v>14.89</v>
      </c>
      <c r="G68" s="26">
        <v>1944.4580222222221</v>
      </c>
      <c r="H68" s="25">
        <v>1944.3611111111111</v>
      </c>
      <c r="I68" s="24"/>
      <c r="J68" s="8">
        <f t="shared" ref="J68:J74" si="7">J67-1</f>
        <v>1944</v>
      </c>
      <c r="K68" s="11">
        <f>AVERAGE(B603:B610)</f>
        <v>-207.42197099999998</v>
      </c>
      <c r="L68" s="11">
        <f>AVERAGE(C603:C610)</f>
        <v>-25.867207624999999</v>
      </c>
      <c r="M68" s="17">
        <f t="shared" ref="M68:M74" si="8">K68-8*L68</f>
        <v>-0.48430999999999358</v>
      </c>
      <c r="O68" s="17"/>
      <c r="Q68" s="28"/>
    </row>
    <row r="69" spans="1:17" ht="17" x14ac:dyDescent="0.25">
      <c r="A69" s="8" t="s">
        <v>597</v>
      </c>
      <c r="B69" s="8">
        <v>-194.03</v>
      </c>
      <c r="C69" s="8">
        <v>-23.95</v>
      </c>
      <c r="D69" s="11">
        <f t="shared" si="6"/>
        <v>164.14999999999995</v>
      </c>
      <c r="F69" s="27">
        <v>15.07</v>
      </c>
      <c r="G69" s="26">
        <v>1943.4367888888892</v>
      </c>
      <c r="H69" s="25">
        <v>1943.3611111111111</v>
      </c>
      <c r="I69" s="24"/>
      <c r="J69" s="8">
        <f t="shared" si="7"/>
        <v>1943</v>
      </c>
      <c r="K69" s="11">
        <f>AVERAGE(B611:B617)</f>
        <v>-200.25772285714288</v>
      </c>
      <c r="L69" s="11">
        <f>AVERAGE(C611:C617)</f>
        <v>-25.294158285714285</v>
      </c>
      <c r="M69" s="17">
        <f t="shared" si="8"/>
        <v>2.0955434285714034</v>
      </c>
      <c r="O69" s="17"/>
      <c r="Q69" s="28"/>
    </row>
    <row r="70" spans="1:17" ht="17" x14ac:dyDescent="0.25">
      <c r="A70" s="8" t="s">
        <v>596</v>
      </c>
      <c r="B70" s="17">
        <v>-194.76725099999999</v>
      </c>
      <c r="C70" s="17">
        <v>-25.428903999999999</v>
      </c>
      <c r="D70" s="11">
        <f t="shared" si="6"/>
        <v>166.59999999999994</v>
      </c>
      <c r="F70" s="27">
        <v>15.25</v>
      </c>
      <c r="G70" s="26">
        <v>1942.4112888888885</v>
      </c>
      <c r="H70" s="25">
        <v>1942.3611111111111</v>
      </c>
      <c r="I70" s="24"/>
      <c r="J70" s="8">
        <f t="shared" si="7"/>
        <v>1942</v>
      </c>
      <c r="K70" s="11">
        <f>AVERAGE(B618:B624)</f>
        <v>-201.20585042857141</v>
      </c>
      <c r="L70" s="11">
        <f>AVERAGE(C618:C624)</f>
        <v>-25.498392142857139</v>
      </c>
      <c r="M70" s="17">
        <f t="shared" si="8"/>
        <v>2.7812867142856987</v>
      </c>
      <c r="O70" s="17"/>
      <c r="Q70" s="28"/>
    </row>
    <row r="71" spans="1:17" ht="17" x14ac:dyDescent="0.25">
      <c r="A71" s="8" t="s">
        <v>595</v>
      </c>
      <c r="B71" s="17">
        <v>-192.693635</v>
      </c>
      <c r="C71" s="17">
        <v>-25.164622999999999</v>
      </c>
      <c r="D71" s="11">
        <f t="shared" si="6"/>
        <v>169.04999999999993</v>
      </c>
      <c r="F71" s="27">
        <v>15.42</v>
      </c>
      <c r="G71" s="26">
        <v>1941.439616666667</v>
      </c>
      <c r="H71" s="25">
        <v>1941.4166666666667</v>
      </c>
      <c r="I71" s="24"/>
      <c r="J71" s="8">
        <f t="shared" si="7"/>
        <v>1941</v>
      </c>
      <c r="K71" s="11">
        <f>AVERAGE(B625:B631)</f>
        <v>-213.64578671428575</v>
      </c>
      <c r="L71" s="11">
        <f>AVERAGE(C625:C631)</f>
        <v>-27.555179428571428</v>
      </c>
      <c r="M71" s="17">
        <f t="shared" si="8"/>
        <v>6.7956487142856759</v>
      </c>
      <c r="N71" s="11">
        <f>AVERAGE(K71:K75)</f>
        <v>-207.01980668303574</v>
      </c>
      <c r="O71" s="17">
        <f>AVERAGE(L71:L75)</f>
        <v>-26.792745433035716</v>
      </c>
      <c r="P71" s="8">
        <f>N71-8*O71</f>
        <v>7.322156781249987</v>
      </c>
      <c r="Q71" s="28"/>
    </row>
    <row r="72" spans="1:17" ht="17" x14ac:dyDescent="0.25">
      <c r="A72" s="8" t="s">
        <v>594</v>
      </c>
      <c r="B72" s="17">
        <v>-196.158727</v>
      </c>
      <c r="C72" s="17">
        <v>-25.61891</v>
      </c>
      <c r="D72" s="11">
        <f t="shared" si="6"/>
        <v>171.49999999999991</v>
      </c>
      <c r="F72" s="27">
        <v>15.595000000000001</v>
      </c>
      <c r="G72" s="26">
        <v>1940.4362470588235</v>
      </c>
      <c r="H72" s="25">
        <v>1940.4444444444446</v>
      </c>
      <c r="I72" s="24"/>
      <c r="J72" s="8">
        <f t="shared" si="7"/>
        <v>1940</v>
      </c>
      <c r="K72" s="11">
        <f>AVERAGE(B632:B639)</f>
        <v>-210.47058287499999</v>
      </c>
      <c r="L72" s="11">
        <f>AVERAGE(C632:C639)</f>
        <v>-26.937230875000001</v>
      </c>
      <c r="M72" s="17">
        <f t="shared" si="8"/>
        <v>5.0272641250000163</v>
      </c>
      <c r="Q72" s="28"/>
    </row>
    <row r="73" spans="1:17" ht="17" x14ac:dyDescent="0.25">
      <c r="A73" s="8" t="s">
        <v>593</v>
      </c>
      <c r="B73" s="17">
        <v>-203.98861299999999</v>
      </c>
      <c r="C73" s="17">
        <v>-26.594850000000001</v>
      </c>
      <c r="D73" s="11">
        <f t="shared" si="6"/>
        <v>173.9499999999999</v>
      </c>
      <c r="F73" s="27">
        <v>15.765000000000001</v>
      </c>
      <c r="G73" s="26">
        <v>1939.4572882352936</v>
      </c>
      <c r="H73" s="25">
        <v>1939.5</v>
      </c>
      <c r="I73" s="24"/>
      <c r="J73" s="8">
        <f t="shared" si="7"/>
        <v>1939</v>
      </c>
      <c r="K73" s="11">
        <f>AVERAGE(B639:B645)</f>
        <v>-203.77285714285716</v>
      </c>
      <c r="L73" s="11">
        <f>AVERAGE(C639:C645)</f>
        <v>-26.547142857142859</v>
      </c>
      <c r="M73" s="17">
        <f t="shared" si="8"/>
        <v>8.6042857142857088</v>
      </c>
      <c r="Q73" s="28"/>
    </row>
    <row r="74" spans="1:17" ht="17" x14ac:dyDescent="0.25">
      <c r="A74" s="8" t="s">
        <v>592</v>
      </c>
      <c r="B74" s="17">
        <v>-210.49943200000001</v>
      </c>
      <c r="C74" s="17">
        <v>-27.474758000000001</v>
      </c>
      <c r="D74" s="11">
        <f t="shared" si="6"/>
        <v>176.39999999999989</v>
      </c>
      <c r="F74" s="27">
        <v>15.935</v>
      </c>
      <c r="G74" s="26">
        <v>1938.4457999999997</v>
      </c>
      <c r="H74" s="25">
        <v>1938.5555555555559</v>
      </c>
      <c r="I74" s="24"/>
      <c r="J74" s="8">
        <f t="shared" si="7"/>
        <v>1938</v>
      </c>
      <c r="K74" s="11">
        <f>AVERAGE(B647:B653)</f>
        <v>-200.19000000000003</v>
      </c>
      <c r="L74" s="11">
        <f>AVERAGE(C647:C653)</f>
        <v>-26.131428571428575</v>
      </c>
      <c r="M74" s="17">
        <f t="shared" si="8"/>
        <v>8.8614285714285757</v>
      </c>
      <c r="Q74" s="28"/>
    </row>
    <row r="75" spans="1:17" ht="17" x14ac:dyDescent="0.25">
      <c r="A75" s="8" t="s">
        <v>591</v>
      </c>
      <c r="B75" s="17">
        <v>-207.1512855</v>
      </c>
      <c r="C75" s="17">
        <v>-25.109658500000002</v>
      </c>
      <c r="D75" s="11">
        <f t="shared" si="6"/>
        <v>178.84999999999988</v>
      </c>
      <c r="F75" s="27">
        <v>16.114999999999998</v>
      </c>
      <c r="G75" s="26">
        <v>1937.4332294117648</v>
      </c>
      <c r="H75" s="25">
        <v>1937.5555555555559</v>
      </c>
      <c r="I75" s="24"/>
      <c r="Q75" s="28"/>
    </row>
    <row r="76" spans="1:17" x14ac:dyDescent="0.2">
      <c r="A76" s="8" t="s">
        <v>590</v>
      </c>
      <c r="B76" s="17">
        <v>-205.5297965</v>
      </c>
      <c r="C76" s="17">
        <v>-25.908032500000001</v>
      </c>
      <c r="D76" s="11">
        <f t="shared" si="6"/>
        <v>181.29999999999987</v>
      </c>
      <c r="F76" s="27">
        <v>16.215</v>
      </c>
      <c r="G76" s="26">
        <v>1936.8546333333334</v>
      </c>
      <c r="H76" s="25">
        <v>1937</v>
      </c>
      <c r="I76" s="24"/>
    </row>
    <row r="77" spans="1:17" x14ac:dyDescent="0.2">
      <c r="A77" s="8" t="s">
        <v>589</v>
      </c>
      <c r="B77" s="17">
        <v>-198.08093100000002</v>
      </c>
      <c r="C77" s="17">
        <v>-24.4493495</v>
      </c>
      <c r="D77" s="11">
        <f t="shared" si="6"/>
        <v>183.74999999999986</v>
      </c>
    </row>
    <row r="78" spans="1:17" x14ac:dyDescent="0.2">
      <c r="A78" s="8" t="s">
        <v>588</v>
      </c>
      <c r="D78" s="11">
        <f t="shared" si="6"/>
        <v>186.19999999999985</v>
      </c>
    </row>
    <row r="79" spans="1:17" x14ac:dyDescent="0.2">
      <c r="A79" s="16" t="s">
        <v>587</v>
      </c>
      <c r="B79" s="15">
        <v>-197.71622300000001</v>
      </c>
      <c r="C79" s="15">
        <v>-24.65654</v>
      </c>
      <c r="D79" s="11">
        <f t="shared" si="6"/>
        <v>188.64999999999984</v>
      </c>
    </row>
    <row r="80" spans="1:17" x14ac:dyDescent="0.2">
      <c r="A80" s="16" t="s">
        <v>586</v>
      </c>
      <c r="B80" s="15">
        <v>-205.61305949999999</v>
      </c>
      <c r="C80" s="15">
        <v>-25.636625500000001</v>
      </c>
      <c r="D80" s="11">
        <f t="shared" si="6"/>
        <v>191.09999999999982</v>
      </c>
    </row>
    <row r="81" spans="1:4" x14ac:dyDescent="0.2">
      <c r="A81" s="16" t="s">
        <v>585</v>
      </c>
      <c r="B81" s="15">
        <v>-210.39596749999998</v>
      </c>
      <c r="C81" s="15">
        <v>-26.965337999999999</v>
      </c>
      <c r="D81" s="11">
        <f t="shared" si="6"/>
        <v>193.54999999999981</v>
      </c>
    </row>
    <row r="82" spans="1:4" x14ac:dyDescent="0.2">
      <c r="A82" s="16" t="s">
        <v>584</v>
      </c>
      <c r="B82" s="15">
        <v>-209.66242499999998</v>
      </c>
      <c r="C82" s="15">
        <v>-26.766406500000002</v>
      </c>
      <c r="D82" s="11">
        <f t="shared" si="6"/>
        <v>195.9999999999998</v>
      </c>
    </row>
    <row r="83" spans="1:4" x14ac:dyDescent="0.2">
      <c r="A83" s="16" t="s">
        <v>583</v>
      </c>
      <c r="B83" s="15">
        <v>-206.39543499999999</v>
      </c>
      <c r="C83" s="15">
        <v>-25.203660499999998</v>
      </c>
      <c r="D83" s="11">
        <f t="shared" si="6"/>
        <v>198.44999999999979</v>
      </c>
    </row>
    <row r="84" spans="1:4" x14ac:dyDescent="0.2">
      <c r="A84" s="8" t="s">
        <v>582</v>
      </c>
      <c r="B84" s="8">
        <v>-208.22</v>
      </c>
      <c r="C84" s="8">
        <v>-26.38</v>
      </c>
      <c r="D84" s="11">
        <f t="shared" si="6"/>
        <v>200.89999999999978</v>
      </c>
    </row>
    <row r="85" spans="1:4" x14ac:dyDescent="0.2">
      <c r="A85" s="8" t="s">
        <v>581</v>
      </c>
      <c r="B85" s="8">
        <v>-206.26</v>
      </c>
      <c r="C85" s="8">
        <v>-25.875</v>
      </c>
      <c r="D85" s="11">
        <f t="shared" si="6"/>
        <v>203.34999999999977</v>
      </c>
    </row>
    <row r="86" spans="1:4" x14ac:dyDescent="0.2">
      <c r="A86" s="16" t="s">
        <v>580</v>
      </c>
      <c r="B86" s="15">
        <v>-212.16152500000001</v>
      </c>
      <c r="C86" s="15">
        <v>-27.817578999999999</v>
      </c>
      <c r="D86" s="11">
        <f t="shared" si="6"/>
        <v>205.79999999999976</v>
      </c>
    </row>
    <row r="87" spans="1:4" x14ac:dyDescent="0.2">
      <c r="A87" s="8" t="s">
        <v>579</v>
      </c>
      <c r="B87" s="8">
        <v>-206.39</v>
      </c>
      <c r="C87" s="8">
        <v>-26.3</v>
      </c>
      <c r="D87" s="11">
        <f t="shared" si="6"/>
        <v>208.24999999999974</v>
      </c>
    </row>
    <row r="88" spans="1:4" x14ac:dyDescent="0.2">
      <c r="A88" s="16" t="s">
        <v>578</v>
      </c>
      <c r="B88" s="15">
        <v>-209.66325800000001</v>
      </c>
      <c r="C88" s="15">
        <v>-27.206966999999999</v>
      </c>
      <c r="D88" s="11">
        <f t="shared" si="6"/>
        <v>210.69999999999973</v>
      </c>
    </row>
    <row r="89" spans="1:4" x14ac:dyDescent="0.2">
      <c r="A89" s="16" t="s">
        <v>577</v>
      </c>
      <c r="B89" s="15">
        <v>-207.77366000000001</v>
      </c>
      <c r="C89" s="15">
        <v>-27.263728</v>
      </c>
      <c r="D89" s="11">
        <f t="shared" si="6"/>
        <v>213.14999999999972</v>
      </c>
    </row>
    <row r="90" spans="1:4" x14ac:dyDescent="0.2">
      <c r="A90" s="16" t="s">
        <v>576</v>
      </c>
      <c r="B90" s="15">
        <v>-208.58907500000001</v>
      </c>
      <c r="C90" s="15">
        <v>-27.281765</v>
      </c>
      <c r="D90" s="11">
        <f t="shared" si="6"/>
        <v>215.59999999999971</v>
      </c>
    </row>
    <row r="91" spans="1:4" x14ac:dyDescent="0.2">
      <c r="A91" s="16" t="s">
        <v>575</v>
      </c>
      <c r="B91" s="15">
        <v>-199.82331400000001</v>
      </c>
      <c r="C91" s="15">
        <v>-25.591581999999999</v>
      </c>
      <c r="D91" s="11">
        <f t="shared" si="6"/>
        <v>218.0499999999997</v>
      </c>
    </row>
    <row r="92" spans="1:4" x14ac:dyDescent="0.2">
      <c r="A92" s="16" t="s">
        <v>574</v>
      </c>
      <c r="B92" s="15">
        <v>-196.525137</v>
      </c>
      <c r="C92" s="15">
        <v>-25.018111999999999</v>
      </c>
      <c r="D92" s="11">
        <f t="shared" si="6"/>
        <v>220.49999999999969</v>
      </c>
    </row>
    <row r="93" spans="1:4" x14ac:dyDescent="0.2">
      <c r="A93" s="8" t="s">
        <v>573</v>
      </c>
      <c r="B93" s="8">
        <v>-198.14</v>
      </c>
      <c r="C93" s="8">
        <v>-25.09</v>
      </c>
      <c r="D93" s="11">
        <f t="shared" si="6"/>
        <v>222.94999999999968</v>
      </c>
    </row>
    <row r="94" spans="1:4" x14ac:dyDescent="0.2">
      <c r="A94" s="16" t="s">
        <v>572</v>
      </c>
      <c r="B94" s="15">
        <v>-205.80613199999999</v>
      </c>
      <c r="C94" s="15">
        <v>-26.618454</v>
      </c>
      <c r="D94" s="11">
        <f t="shared" si="6"/>
        <v>225.39999999999966</v>
      </c>
    </row>
    <row r="95" spans="1:4" x14ac:dyDescent="0.2">
      <c r="A95" s="16" t="s">
        <v>571</v>
      </c>
      <c r="B95" s="15">
        <v>-207.33860999999999</v>
      </c>
      <c r="C95" s="15">
        <v>-27.692851999999998</v>
      </c>
      <c r="D95" s="11">
        <f t="shared" si="6"/>
        <v>227.84999999999965</v>
      </c>
    </row>
    <row r="96" spans="1:4" x14ac:dyDescent="0.2">
      <c r="A96" s="8" t="s">
        <v>570</v>
      </c>
      <c r="B96" s="8">
        <v>-203.16</v>
      </c>
      <c r="C96" s="8">
        <v>-25.26</v>
      </c>
      <c r="D96" s="11">
        <f t="shared" si="6"/>
        <v>230.29999999999964</v>
      </c>
    </row>
    <row r="97" spans="1:4" x14ac:dyDescent="0.2">
      <c r="A97" s="16" t="s">
        <v>569</v>
      </c>
      <c r="B97" s="15">
        <v>-212.452797</v>
      </c>
      <c r="C97" s="15">
        <v>-28.074950999999999</v>
      </c>
      <c r="D97" s="11">
        <f t="shared" si="6"/>
        <v>232.74999999999963</v>
      </c>
    </row>
    <row r="98" spans="1:4" x14ac:dyDescent="0.2">
      <c r="A98" s="16" t="s">
        <v>568</v>
      </c>
      <c r="B98" s="15">
        <v>-213.35509500000001</v>
      </c>
      <c r="C98" s="15">
        <v>-28.281828000000001</v>
      </c>
      <c r="D98" s="11">
        <f t="shared" si="6"/>
        <v>235.19999999999962</v>
      </c>
    </row>
    <row r="99" spans="1:4" x14ac:dyDescent="0.2">
      <c r="A99" s="16" t="s">
        <v>567</v>
      </c>
      <c r="B99" s="15">
        <v>-214.024542</v>
      </c>
      <c r="C99" s="15">
        <v>-28.177534999999999</v>
      </c>
      <c r="D99" s="11">
        <f t="shared" si="6"/>
        <v>237.64999999999961</v>
      </c>
    </row>
    <row r="100" spans="1:4" x14ac:dyDescent="0.2">
      <c r="A100" s="16" t="s">
        <v>566</v>
      </c>
      <c r="B100" s="15">
        <v>-209.62026</v>
      </c>
      <c r="C100" s="15">
        <v>-26.418351000000001</v>
      </c>
      <c r="D100" s="11">
        <f t="shared" si="6"/>
        <v>240.0999999999996</v>
      </c>
    </row>
    <row r="101" spans="1:4" x14ac:dyDescent="0.2">
      <c r="A101" s="16" t="s">
        <v>565</v>
      </c>
      <c r="B101" s="15">
        <v>-209.18898799999999</v>
      </c>
      <c r="C101" s="15">
        <v>-26.132960000000001</v>
      </c>
      <c r="D101" s="11">
        <f t="shared" si="6"/>
        <v>242.54999999999959</v>
      </c>
    </row>
    <row r="102" spans="1:4" x14ac:dyDescent="0.2">
      <c r="A102" s="16" t="s">
        <v>564</v>
      </c>
      <c r="B102" s="15">
        <v>-208.92095399999999</v>
      </c>
      <c r="C102" s="15">
        <v>-26.249288</v>
      </c>
      <c r="D102" s="11">
        <f t="shared" si="6"/>
        <v>244.99999999999957</v>
      </c>
    </row>
    <row r="103" spans="1:4" x14ac:dyDescent="0.2">
      <c r="A103" s="16" t="s">
        <v>563</v>
      </c>
      <c r="B103" s="15">
        <v>-207.67348799999999</v>
      </c>
      <c r="C103" s="15">
        <v>-26.320636</v>
      </c>
      <c r="D103" s="11">
        <f t="shared" si="6"/>
        <v>247.44999999999956</v>
      </c>
    </row>
    <row r="104" spans="1:4" x14ac:dyDescent="0.2">
      <c r="A104" s="16" t="s">
        <v>562</v>
      </c>
      <c r="B104" s="15"/>
      <c r="C104" s="15"/>
      <c r="D104" s="11">
        <f t="shared" si="6"/>
        <v>249.89999999999955</v>
      </c>
    </row>
    <row r="105" spans="1:4" x14ac:dyDescent="0.2">
      <c r="A105" s="16" t="s">
        <v>561</v>
      </c>
      <c r="B105" s="15">
        <v>-203.95871399999999</v>
      </c>
      <c r="C105" s="15">
        <v>-26.185448000000001</v>
      </c>
      <c r="D105" s="11">
        <f t="shared" si="6"/>
        <v>252.34999999999954</v>
      </c>
    </row>
    <row r="106" spans="1:4" x14ac:dyDescent="0.2">
      <c r="A106" s="16" t="s">
        <v>560</v>
      </c>
      <c r="B106" s="15">
        <v>-206.53388799999999</v>
      </c>
      <c r="C106" s="15">
        <v>-26.823916000000001</v>
      </c>
      <c r="D106" s="11">
        <f t="shared" si="6"/>
        <v>254.79999999999953</v>
      </c>
    </row>
    <row r="107" spans="1:4" x14ac:dyDescent="0.2">
      <c r="A107" s="16" t="s">
        <v>559</v>
      </c>
      <c r="B107" s="15">
        <v>-207.51617100000001</v>
      </c>
      <c r="C107" s="15">
        <v>-27.074687999999998</v>
      </c>
      <c r="D107" s="11">
        <f t="shared" si="6"/>
        <v>257.24999999999955</v>
      </c>
    </row>
    <row r="108" spans="1:4" x14ac:dyDescent="0.2">
      <c r="A108" s="16" t="s">
        <v>558</v>
      </c>
      <c r="B108" s="15">
        <v>-209.441936</v>
      </c>
      <c r="C108" s="15">
        <v>-27.071611000000001</v>
      </c>
      <c r="D108" s="11">
        <f t="shared" si="6"/>
        <v>259.69999999999953</v>
      </c>
    </row>
    <row r="109" spans="1:4" x14ac:dyDescent="0.2">
      <c r="A109" s="16" t="s">
        <v>557</v>
      </c>
      <c r="B109" s="15">
        <v>-208.404515</v>
      </c>
      <c r="C109" s="15">
        <v>-27.723925000000001</v>
      </c>
      <c r="D109" s="11">
        <f t="shared" si="6"/>
        <v>262.14999999999952</v>
      </c>
    </row>
    <row r="110" spans="1:4" x14ac:dyDescent="0.2">
      <c r="A110" s="16" t="s">
        <v>556</v>
      </c>
      <c r="B110" s="15">
        <v>-211.643809</v>
      </c>
      <c r="C110" s="15">
        <v>-26.936299000000002</v>
      </c>
      <c r="D110" s="11">
        <f t="shared" si="6"/>
        <v>264.59999999999951</v>
      </c>
    </row>
    <row r="111" spans="1:4" x14ac:dyDescent="0.2">
      <c r="A111" s="16" t="s">
        <v>555</v>
      </c>
      <c r="B111" s="15">
        <v>-212.82175899999999</v>
      </c>
      <c r="C111" s="15">
        <v>-27.107399000000001</v>
      </c>
      <c r="D111" s="11">
        <f t="shared" si="6"/>
        <v>267.0499999999995</v>
      </c>
    </row>
    <row r="112" spans="1:4" x14ac:dyDescent="0.2">
      <c r="A112" s="16" t="s">
        <v>554</v>
      </c>
      <c r="B112" s="15">
        <v>-208.902063</v>
      </c>
      <c r="C112" s="15">
        <v>-26.308437999999999</v>
      </c>
      <c r="D112" s="11">
        <f t="shared" si="6"/>
        <v>269.49999999999949</v>
      </c>
    </row>
    <row r="113" spans="1:4" x14ac:dyDescent="0.2">
      <c r="A113" s="16" t="s">
        <v>553</v>
      </c>
      <c r="B113" s="15">
        <v>-213.497499</v>
      </c>
      <c r="C113" s="15">
        <v>-26.527148</v>
      </c>
      <c r="D113" s="11">
        <f t="shared" si="6"/>
        <v>271.94999999999948</v>
      </c>
    </row>
    <row r="114" spans="1:4" x14ac:dyDescent="0.2">
      <c r="A114" s="16" t="s">
        <v>552</v>
      </c>
      <c r="B114" s="15">
        <v>-213.36684199999999</v>
      </c>
      <c r="C114" s="15">
        <v>-26.979445999999999</v>
      </c>
      <c r="D114" s="11">
        <f t="shared" si="6"/>
        <v>274.39999999999947</v>
      </c>
    </row>
    <row r="115" spans="1:4" x14ac:dyDescent="0.2">
      <c r="A115" s="16" t="s">
        <v>551</v>
      </c>
      <c r="B115" s="15">
        <v>-211.197417</v>
      </c>
      <c r="C115" s="15">
        <v>-25.895724000000001</v>
      </c>
      <c r="D115" s="11">
        <f t="shared" si="6"/>
        <v>276.84999999999945</v>
      </c>
    </row>
    <row r="116" spans="1:4" x14ac:dyDescent="0.2">
      <c r="A116" s="16" t="s">
        <v>550</v>
      </c>
      <c r="B116" s="15">
        <v>-212.649415</v>
      </c>
      <c r="C116" s="15">
        <v>-26.901361000000001</v>
      </c>
      <c r="D116" s="11">
        <f t="shared" si="6"/>
        <v>279.29999999999944</v>
      </c>
    </row>
    <row r="117" spans="1:4" x14ac:dyDescent="0.2">
      <c r="A117" s="16" t="s">
        <v>549</v>
      </c>
      <c r="B117" s="15">
        <v>-215.05300500000001</v>
      </c>
      <c r="C117" s="15">
        <v>-27.223837</v>
      </c>
      <c r="D117" s="11">
        <f t="shared" si="6"/>
        <v>281.74999999999943</v>
      </c>
    </row>
    <row r="118" spans="1:4" x14ac:dyDescent="0.2">
      <c r="A118" s="19" t="s">
        <v>548</v>
      </c>
      <c r="B118" s="15"/>
      <c r="C118" s="15"/>
      <c r="D118" s="11">
        <f t="shared" si="6"/>
        <v>284.19999999999942</v>
      </c>
    </row>
    <row r="119" spans="1:4" x14ac:dyDescent="0.2">
      <c r="A119" s="19" t="s">
        <v>547</v>
      </c>
      <c r="B119" s="15"/>
      <c r="C119" s="15"/>
      <c r="D119" s="11">
        <f t="shared" si="6"/>
        <v>286.64999999999941</v>
      </c>
    </row>
    <row r="120" spans="1:4" x14ac:dyDescent="0.2">
      <c r="A120" s="19" t="s">
        <v>546</v>
      </c>
      <c r="B120" s="15"/>
      <c r="C120" s="15"/>
      <c r="D120" s="11">
        <f t="shared" si="6"/>
        <v>289.0999999999994</v>
      </c>
    </row>
    <row r="121" spans="1:4" x14ac:dyDescent="0.2">
      <c r="A121" s="19" t="s">
        <v>545</v>
      </c>
      <c r="B121" s="15">
        <v>-204.680397</v>
      </c>
      <c r="C121" s="15">
        <v>-25.630192000000001</v>
      </c>
      <c r="D121" s="11">
        <f t="shared" si="6"/>
        <v>291.54999999999939</v>
      </c>
    </row>
    <row r="122" spans="1:4" x14ac:dyDescent="0.2">
      <c r="A122" s="19" t="s">
        <v>544</v>
      </c>
      <c r="B122" s="15">
        <v>-204.86319399999999</v>
      </c>
      <c r="C122" s="15">
        <v>-25.600138000000001</v>
      </c>
      <c r="D122" s="11">
        <f t="shared" si="6"/>
        <v>293.99999999999937</v>
      </c>
    </row>
    <row r="123" spans="1:4" x14ac:dyDescent="0.2">
      <c r="A123" s="16" t="s">
        <v>543</v>
      </c>
      <c r="B123" s="15">
        <v>-212.054745</v>
      </c>
      <c r="C123" s="15">
        <v>-26.372008000000001</v>
      </c>
      <c r="D123" s="11">
        <f t="shared" si="6"/>
        <v>296.44999999999936</v>
      </c>
    </row>
    <row r="124" spans="1:4" x14ac:dyDescent="0.2">
      <c r="A124" s="16" t="s">
        <v>542</v>
      </c>
      <c r="B124" s="15">
        <v>-209.189223</v>
      </c>
      <c r="C124" s="15">
        <v>-26.440384000000002</v>
      </c>
      <c r="D124" s="11">
        <f t="shared" si="6"/>
        <v>298.89999999999935</v>
      </c>
    </row>
    <row r="125" spans="1:4" x14ac:dyDescent="0.2">
      <c r="A125" s="16" t="s">
        <v>541</v>
      </c>
      <c r="B125" s="15">
        <v>-213.51620199999999</v>
      </c>
      <c r="C125" s="15">
        <v>-27.244181000000001</v>
      </c>
      <c r="D125" s="11">
        <f t="shared" si="6"/>
        <v>301.34999999999934</v>
      </c>
    </row>
    <row r="126" spans="1:4" x14ac:dyDescent="0.2">
      <c r="A126" s="8" t="s">
        <v>540</v>
      </c>
      <c r="B126" s="17">
        <v>-210.294027</v>
      </c>
      <c r="C126" s="17">
        <v>-26.759471999999999</v>
      </c>
      <c r="D126" s="11">
        <f t="shared" si="6"/>
        <v>303.79999999999933</v>
      </c>
    </row>
    <row r="127" spans="1:4" x14ac:dyDescent="0.2">
      <c r="A127" s="8" t="s">
        <v>539</v>
      </c>
      <c r="B127" s="17">
        <v>-201.83684199999999</v>
      </c>
      <c r="C127" s="17">
        <v>-24.724907999999999</v>
      </c>
      <c r="D127" s="11">
        <f t="shared" si="6"/>
        <v>306.24999999999932</v>
      </c>
    </row>
    <row r="128" spans="1:4" x14ac:dyDescent="0.2">
      <c r="A128" s="8" t="s">
        <v>538</v>
      </c>
      <c r="B128" s="17">
        <v>-208.45194900000001</v>
      </c>
      <c r="C128" s="17">
        <v>-26.172067999999999</v>
      </c>
      <c r="D128" s="11">
        <f t="shared" si="6"/>
        <v>308.69999999999931</v>
      </c>
    </row>
    <row r="129" spans="1:4" x14ac:dyDescent="0.2">
      <c r="A129" s="8" t="s">
        <v>537</v>
      </c>
      <c r="B129" s="17">
        <v>-209.48314099999999</v>
      </c>
      <c r="C129" s="17">
        <v>-26.361229000000002</v>
      </c>
      <c r="D129" s="11">
        <f t="shared" si="6"/>
        <v>311.1499999999993</v>
      </c>
    </row>
    <row r="130" spans="1:4" x14ac:dyDescent="0.2">
      <c r="A130" s="8" t="s">
        <v>536</v>
      </c>
      <c r="B130" s="17">
        <v>-208.99596399999999</v>
      </c>
      <c r="C130" s="17">
        <v>-26.330195</v>
      </c>
      <c r="D130" s="11">
        <f t="shared" si="6"/>
        <v>313.59999999999928</v>
      </c>
    </row>
    <row r="131" spans="1:4" x14ac:dyDescent="0.2">
      <c r="A131" s="8" t="s">
        <v>535</v>
      </c>
      <c r="B131" s="17">
        <v>-205.14726200000001</v>
      </c>
      <c r="C131" s="17">
        <v>-25.710985999999998</v>
      </c>
      <c r="D131" s="11">
        <f t="shared" ref="D131:D194" si="9">D130+2.45</f>
        <v>316.04999999999927</v>
      </c>
    </row>
    <row r="132" spans="1:4" x14ac:dyDescent="0.2">
      <c r="A132" s="8" t="s">
        <v>534</v>
      </c>
      <c r="B132" s="17">
        <v>-207.84376</v>
      </c>
      <c r="C132" s="17">
        <v>-26.587427999999999</v>
      </c>
      <c r="D132" s="11">
        <f t="shared" si="9"/>
        <v>318.49999999999926</v>
      </c>
    </row>
    <row r="133" spans="1:4" x14ac:dyDescent="0.2">
      <c r="A133" s="8" t="s">
        <v>533</v>
      </c>
      <c r="B133" s="17">
        <v>-208.70101299999999</v>
      </c>
      <c r="C133" s="17">
        <v>-26.378377</v>
      </c>
      <c r="D133" s="11">
        <f t="shared" si="9"/>
        <v>320.94999999999925</v>
      </c>
    </row>
    <row r="134" spans="1:4" x14ac:dyDescent="0.2">
      <c r="A134" s="8" t="s">
        <v>532</v>
      </c>
      <c r="B134" s="17">
        <v>-207.58415099999999</v>
      </c>
      <c r="C134" s="17">
        <v>-26.746365000000001</v>
      </c>
      <c r="D134" s="11">
        <f t="shared" si="9"/>
        <v>323.39999999999924</v>
      </c>
    </row>
    <row r="135" spans="1:4" x14ac:dyDescent="0.2">
      <c r="A135" s="8" t="s">
        <v>531</v>
      </c>
      <c r="B135" s="17">
        <v>-206.66959499999999</v>
      </c>
      <c r="C135" s="17">
        <v>-26.530465</v>
      </c>
      <c r="D135" s="11">
        <f t="shared" si="9"/>
        <v>325.84999999999923</v>
      </c>
    </row>
    <row r="136" spans="1:4" x14ac:dyDescent="0.2">
      <c r="A136" s="8" t="s">
        <v>530</v>
      </c>
      <c r="B136" s="17">
        <v>-202.928416</v>
      </c>
      <c r="C136" s="17">
        <v>-24.684356999999999</v>
      </c>
      <c r="D136" s="11">
        <f t="shared" si="9"/>
        <v>328.29999999999922</v>
      </c>
    </row>
    <row r="137" spans="1:4" x14ac:dyDescent="0.2">
      <c r="A137" s="8" t="s">
        <v>529</v>
      </c>
      <c r="B137" s="17">
        <v>-203.71024700000001</v>
      </c>
      <c r="C137" s="17">
        <v>-24.970659999999999</v>
      </c>
      <c r="D137" s="11">
        <f t="shared" si="9"/>
        <v>330.7499999999992</v>
      </c>
    </row>
    <row r="138" spans="1:4" x14ac:dyDescent="0.2">
      <c r="A138" s="8" t="s">
        <v>528</v>
      </c>
      <c r="B138" s="17">
        <v>-206.26934700000001</v>
      </c>
      <c r="C138" s="17">
        <v>-26.075195999999998</v>
      </c>
      <c r="D138" s="11">
        <f t="shared" si="9"/>
        <v>333.19999999999919</v>
      </c>
    </row>
    <row r="139" spans="1:4" x14ac:dyDescent="0.2">
      <c r="A139" s="8" t="s">
        <v>527</v>
      </c>
      <c r="B139" s="17">
        <v>-195.788152</v>
      </c>
      <c r="C139" s="17">
        <v>-24.205673000000001</v>
      </c>
      <c r="D139" s="11">
        <f t="shared" si="9"/>
        <v>335.64999999999918</v>
      </c>
    </row>
    <row r="140" spans="1:4" x14ac:dyDescent="0.2">
      <c r="A140" s="8" t="s">
        <v>526</v>
      </c>
      <c r="B140" s="17">
        <v>-191.424058</v>
      </c>
      <c r="C140" s="17">
        <v>-22.369052</v>
      </c>
      <c r="D140" s="11">
        <f t="shared" si="9"/>
        <v>338.09999999999917</v>
      </c>
    </row>
    <row r="141" spans="1:4" x14ac:dyDescent="0.2">
      <c r="A141" s="8" t="s">
        <v>525</v>
      </c>
      <c r="B141" s="17">
        <v>-193.706973</v>
      </c>
      <c r="C141" s="17">
        <v>-23.488868</v>
      </c>
      <c r="D141" s="11">
        <f t="shared" si="9"/>
        <v>340.54999999999916</v>
      </c>
    </row>
    <row r="142" spans="1:4" x14ac:dyDescent="0.2">
      <c r="A142" s="8" t="s">
        <v>524</v>
      </c>
      <c r="B142" s="17">
        <v>-197.117966</v>
      </c>
      <c r="C142" s="17">
        <v>-24.490241999999999</v>
      </c>
      <c r="D142" s="11">
        <f t="shared" si="9"/>
        <v>342.99999999999915</v>
      </c>
    </row>
    <row r="143" spans="1:4" x14ac:dyDescent="0.2">
      <c r="A143" s="8" t="s">
        <v>523</v>
      </c>
      <c r="B143" s="17">
        <v>-203.34456299999999</v>
      </c>
      <c r="C143" s="17">
        <v>-26.008755000000001</v>
      </c>
      <c r="D143" s="11">
        <f t="shared" si="9"/>
        <v>345.44999999999914</v>
      </c>
    </row>
    <row r="144" spans="1:4" x14ac:dyDescent="0.2">
      <c r="A144" s="8" t="s">
        <v>522</v>
      </c>
      <c r="B144" s="17">
        <v>-205.81939800000001</v>
      </c>
      <c r="C144" s="17">
        <v>-27.096108999999998</v>
      </c>
      <c r="D144" s="11">
        <f t="shared" si="9"/>
        <v>347.89999999999912</v>
      </c>
    </row>
    <row r="145" spans="1:4" x14ac:dyDescent="0.2">
      <c r="A145" s="8" t="s">
        <v>521</v>
      </c>
      <c r="B145" s="17">
        <v>-201.671436</v>
      </c>
      <c r="C145" s="17">
        <v>-25.675457000000002</v>
      </c>
      <c r="D145" s="11">
        <f t="shared" si="9"/>
        <v>350.34999999999911</v>
      </c>
    </row>
    <row r="146" spans="1:4" x14ac:dyDescent="0.2">
      <c r="A146" s="8" t="s">
        <v>520</v>
      </c>
      <c r="B146" s="17">
        <v>-211.86257499999999</v>
      </c>
      <c r="C146" s="17">
        <v>-27.805253</v>
      </c>
      <c r="D146" s="11">
        <f t="shared" si="9"/>
        <v>352.7999999999991</v>
      </c>
    </row>
    <row r="147" spans="1:4" x14ac:dyDescent="0.2">
      <c r="A147" s="8" t="s">
        <v>519</v>
      </c>
      <c r="B147" s="17">
        <v>-217.73047199999999</v>
      </c>
      <c r="C147" s="17">
        <v>-28.427724000000001</v>
      </c>
      <c r="D147" s="11">
        <f t="shared" si="9"/>
        <v>355.24999999999909</v>
      </c>
    </row>
    <row r="148" spans="1:4" x14ac:dyDescent="0.2">
      <c r="A148" s="8" t="s">
        <v>518</v>
      </c>
      <c r="B148" s="17"/>
      <c r="C148" s="17"/>
      <c r="D148" s="11">
        <f t="shared" si="9"/>
        <v>357.69999999999908</v>
      </c>
    </row>
    <row r="149" spans="1:4" x14ac:dyDescent="0.2">
      <c r="A149" s="8" t="s">
        <v>517</v>
      </c>
      <c r="B149" s="17"/>
      <c r="C149" s="17"/>
      <c r="D149" s="11">
        <f t="shared" si="9"/>
        <v>360.14999999999907</v>
      </c>
    </row>
    <row r="150" spans="1:4" x14ac:dyDescent="0.2">
      <c r="A150" s="8" t="s">
        <v>516</v>
      </c>
      <c r="B150" s="17"/>
      <c r="C150" s="17"/>
      <c r="D150" s="11">
        <f t="shared" si="9"/>
        <v>362.59999999999906</v>
      </c>
    </row>
    <row r="151" spans="1:4" x14ac:dyDescent="0.2">
      <c r="A151" s="8" t="s">
        <v>515</v>
      </c>
      <c r="B151" s="17"/>
      <c r="C151" s="17"/>
      <c r="D151" s="11">
        <f t="shared" si="9"/>
        <v>365.04999999999905</v>
      </c>
    </row>
    <row r="152" spans="1:4" x14ac:dyDescent="0.2">
      <c r="A152" s="8" t="s">
        <v>514</v>
      </c>
      <c r="B152" s="17"/>
      <c r="C152" s="17"/>
      <c r="D152" s="11">
        <f t="shared" si="9"/>
        <v>367.49999999999903</v>
      </c>
    </row>
    <row r="153" spans="1:4" x14ac:dyDescent="0.2">
      <c r="A153" s="8" t="s">
        <v>513</v>
      </c>
      <c r="B153" s="17">
        <v>-202.84627499999999</v>
      </c>
      <c r="C153" s="17">
        <v>-26.108720999999999</v>
      </c>
      <c r="D153" s="11">
        <f t="shared" si="9"/>
        <v>369.94999999999902</v>
      </c>
    </row>
    <row r="154" spans="1:4" x14ac:dyDescent="0.2">
      <c r="A154" s="8" t="s">
        <v>512</v>
      </c>
      <c r="B154" s="17">
        <v>-196.19520399999999</v>
      </c>
      <c r="C154" s="17">
        <v>-23.984470999999999</v>
      </c>
      <c r="D154" s="11">
        <f t="shared" si="9"/>
        <v>372.39999999999901</v>
      </c>
    </row>
    <row r="155" spans="1:4" x14ac:dyDescent="0.2">
      <c r="A155" s="8" t="s">
        <v>511</v>
      </c>
      <c r="B155" s="17">
        <v>-203.46654599999999</v>
      </c>
      <c r="C155" s="17">
        <v>-26.105584</v>
      </c>
      <c r="D155" s="11">
        <f t="shared" si="9"/>
        <v>374.849999999999</v>
      </c>
    </row>
    <row r="156" spans="1:4" x14ac:dyDescent="0.2">
      <c r="A156" s="8" t="s">
        <v>510</v>
      </c>
      <c r="B156" s="17">
        <v>-206.05169900000001</v>
      </c>
      <c r="C156" s="17">
        <v>-26.278124999999999</v>
      </c>
      <c r="D156" s="11">
        <f t="shared" si="9"/>
        <v>377.29999999999899</v>
      </c>
    </row>
    <row r="157" spans="1:4" x14ac:dyDescent="0.2">
      <c r="A157" s="8" t="s">
        <v>509</v>
      </c>
      <c r="B157" s="17">
        <v>-202.64625799999999</v>
      </c>
      <c r="C157" s="17">
        <v>-25.512784</v>
      </c>
      <c r="D157" s="11">
        <f t="shared" si="9"/>
        <v>379.74999999999898</v>
      </c>
    </row>
    <row r="158" spans="1:4" x14ac:dyDescent="0.2">
      <c r="A158" s="8" t="s">
        <v>508</v>
      </c>
      <c r="B158" s="17">
        <v>-206.33143999999999</v>
      </c>
      <c r="C158" s="17">
        <v>-26.280215999999999</v>
      </c>
      <c r="D158" s="11">
        <f t="shared" si="9"/>
        <v>382.19999999999897</v>
      </c>
    </row>
    <row r="159" spans="1:4" x14ac:dyDescent="0.2">
      <c r="A159" s="8" t="s">
        <v>507</v>
      </c>
      <c r="B159" s="17">
        <v>-207.23056</v>
      </c>
      <c r="C159" s="17">
        <v>-25.935181</v>
      </c>
      <c r="D159" s="11">
        <f t="shared" si="9"/>
        <v>384.64999999999895</v>
      </c>
    </row>
    <row r="160" spans="1:4" x14ac:dyDescent="0.2">
      <c r="A160" s="8" t="s">
        <v>506</v>
      </c>
      <c r="B160" s="17">
        <v>-210.89759900000001</v>
      </c>
      <c r="C160" s="17">
        <v>-26.532416000000001</v>
      </c>
      <c r="D160" s="11">
        <f t="shared" si="9"/>
        <v>387.09999999999894</v>
      </c>
    </row>
    <row r="161" spans="1:4" x14ac:dyDescent="0.2">
      <c r="A161" s="8" t="s">
        <v>505</v>
      </c>
      <c r="B161" s="17">
        <v>-208.702214</v>
      </c>
      <c r="C161" s="17">
        <v>-27.101800999999998</v>
      </c>
      <c r="D161" s="11">
        <f t="shared" si="9"/>
        <v>389.54999999999893</v>
      </c>
    </row>
    <row r="162" spans="1:4" x14ac:dyDescent="0.2">
      <c r="A162" s="8" t="s">
        <v>504</v>
      </c>
      <c r="B162" s="17">
        <v>-216.74925400000001</v>
      </c>
      <c r="C162" s="17">
        <v>-27.008102999999998</v>
      </c>
      <c r="D162" s="11">
        <f t="shared" si="9"/>
        <v>391.99999999999892</v>
      </c>
    </row>
    <row r="163" spans="1:4" x14ac:dyDescent="0.2">
      <c r="A163" s="8" t="s">
        <v>503</v>
      </c>
      <c r="B163" s="17">
        <v>-218.454095</v>
      </c>
      <c r="C163" s="17">
        <v>-27.303850000000001</v>
      </c>
      <c r="D163" s="11">
        <f t="shared" si="9"/>
        <v>394.44999999999891</v>
      </c>
    </row>
    <row r="164" spans="1:4" x14ac:dyDescent="0.2">
      <c r="A164" s="8" t="s">
        <v>502</v>
      </c>
      <c r="B164" s="17">
        <v>-219.048665</v>
      </c>
      <c r="C164" s="17">
        <v>-27.341011999999999</v>
      </c>
      <c r="D164" s="11">
        <f t="shared" si="9"/>
        <v>396.8999999999989</v>
      </c>
    </row>
    <row r="165" spans="1:4" x14ac:dyDescent="0.2">
      <c r="A165" s="8" t="s">
        <v>501</v>
      </c>
      <c r="B165" s="17">
        <v>-218.899011</v>
      </c>
      <c r="C165" s="17">
        <v>-27.200106999999999</v>
      </c>
      <c r="D165" s="11">
        <f t="shared" si="9"/>
        <v>399.34999999999889</v>
      </c>
    </row>
    <row r="166" spans="1:4" x14ac:dyDescent="0.2">
      <c r="A166" s="8" t="s">
        <v>500</v>
      </c>
      <c r="B166" s="17">
        <v>-216.828126</v>
      </c>
      <c r="C166" s="17">
        <v>-26.035699999999999</v>
      </c>
      <c r="D166" s="11">
        <f t="shared" si="9"/>
        <v>401.79999999999887</v>
      </c>
    </row>
    <row r="167" spans="1:4" x14ac:dyDescent="0.2">
      <c r="A167" s="8" t="s">
        <v>499</v>
      </c>
      <c r="B167" s="17">
        <v>-218.71786299999999</v>
      </c>
      <c r="C167" s="17">
        <v>-27.356801000000001</v>
      </c>
      <c r="D167" s="11">
        <f t="shared" si="9"/>
        <v>404.24999999999886</v>
      </c>
    </row>
    <row r="168" spans="1:4" x14ac:dyDescent="0.2">
      <c r="A168" s="8" t="s">
        <v>498</v>
      </c>
      <c r="B168" s="17">
        <v>-218.568152</v>
      </c>
      <c r="C168" s="17">
        <v>-27.323177999999999</v>
      </c>
      <c r="D168" s="11">
        <f t="shared" si="9"/>
        <v>406.69999999999885</v>
      </c>
    </row>
    <row r="169" spans="1:4" x14ac:dyDescent="0.2">
      <c r="A169" s="8" t="s">
        <v>497</v>
      </c>
      <c r="B169" s="17">
        <v>-215.77181400000001</v>
      </c>
      <c r="C169" s="17">
        <v>-26.623898000000001</v>
      </c>
      <c r="D169" s="11">
        <f t="shared" si="9"/>
        <v>409.14999999999884</v>
      </c>
    </row>
    <row r="170" spans="1:4" x14ac:dyDescent="0.2">
      <c r="A170" s="8" t="s">
        <v>496</v>
      </c>
      <c r="B170" s="17">
        <v>-216.539739</v>
      </c>
      <c r="C170" s="17">
        <v>-26.866232</v>
      </c>
      <c r="D170" s="11">
        <f t="shared" si="9"/>
        <v>411.59999999999883</v>
      </c>
    </row>
    <row r="171" spans="1:4" x14ac:dyDescent="0.2">
      <c r="A171" s="8" t="s">
        <v>495</v>
      </c>
      <c r="B171" s="17">
        <v>-214.49949000000001</v>
      </c>
      <c r="C171" s="17">
        <v>-26.578461000000001</v>
      </c>
      <c r="D171" s="11">
        <f t="shared" si="9"/>
        <v>414.04999999999882</v>
      </c>
    </row>
    <row r="172" spans="1:4" x14ac:dyDescent="0.2">
      <c r="A172" s="8" t="s">
        <v>494</v>
      </c>
      <c r="B172" s="17">
        <v>-205.00028800000001</v>
      </c>
      <c r="C172" s="17">
        <v>-24.149063000000002</v>
      </c>
      <c r="D172" s="11">
        <f t="shared" si="9"/>
        <v>416.49999999999881</v>
      </c>
    </row>
    <row r="173" spans="1:4" x14ac:dyDescent="0.2">
      <c r="A173" s="8" t="s">
        <v>493</v>
      </c>
      <c r="B173" s="17">
        <v>-209.00872899999999</v>
      </c>
      <c r="C173" s="17">
        <v>-26.074103000000001</v>
      </c>
      <c r="D173" s="11">
        <f t="shared" si="9"/>
        <v>418.94999999999879</v>
      </c>
    </row>
    <row r="174" spans="1:4" x14ac:dyDescent="0.2">
      <c r="A174" s="8" t="s">
        <v>492</v>
      </c>
      <c r="B174" s="17">
        <v>-198.706706</v>
      </c>
      <c r="C174" s="17">
        <v>-25.650255999999999</v>
      </c>
      <c r="D174" s="11">
        <f t="shared" si="9"/>
        <v>421.39999999999878</v>
      </c>
    </row>
    <row r="175" spans="1:4" x14ac:dyDescent="0.2">
      <c r="A175" s="8" t="s">
        <v>491</v>
      </c>
      <c r="B175" s="17">
        <v>-200.27905100000001</v>
      </c>
      <c r="C175" s="17">
        <v>-25.361829</v>
      </c>
      <c r="D175" s="11">
        <f t="shared" si="9"/>
        <v>423.84999999999877</v>
      </c>
    </row>
    <row r="176" spans="1:4" x14ac:dyDescent="0.2">
      <c r="A176" s="8" t="s">
        <v>490</v>
      </c>
      <c r="B176" s="17">
        <v>-202.40069500000001</v>
      </c>
      <c r="C176" s="17">
        <v>-25.451495000000001</v>
      </c>
      <c r="D176" s="11">
        <f t="shared" si="9"/>
        <v>426.29999999999876</v>
      </c>
    </row>
    <row r="177" spans="1:4" x14ac:dyDescent="0.2">
      <c r="A177" s="8" t="s">
        <v>489</v>
      </c>
      <c r="B177" s="17">
        <v>-200.27905100000001</v>
      </c>
      <c r="C177" s="17">
        <v>-25.814644999999999</v>
      </c>
      <c r="D177" s="11">
        <f t="shared" si="9"/>
        <v>428.74999999999875</v>
      </c>
    </row>
    <row r="178" spans="1:4" x14ac:dyDescent="0.2">
      <c r="A178" s="8" t="s">
        <v>488</v>
      </c>
      <c r="B178" s="17">
        <v>-201.26534000000001</v>
      </c>
      <c r="C178" s="17">
        <v>-25.615884000000001</v>
      </c>
      <c r="D178" s="11">
        <f t="shared" si="9"/>
        <v>431.19999999999874</v>
      </c>
    </row>
    <row r="179" spans="1:4" x14ac:dyDescent="0.2">
      <c r="A179" s="8" t="s">
        <v>487</v>
      </c>
      <c r="B179" s="17">
        <v>-202.72741600000001</v>
      </c>
      <c r="C179" s="17">
        <v>-25.808667</v>
      </c>
      <c r="D179" s="11">
        <f t="shared" si="9"/>
        <v>433.64999999999873</v>
      </c>
    </row>
    <row r="180" spans="1:4" x14ac:dyDescent="0.2">
      <c r="A180" s="16" t="s">
        <v>486</v>
      </c>
      <c r="B180" s="15">
        <v>-202.986751</v>
      </c>
      <c r="C180" s="15">
        <v>-26.219639999999998</v>
      </c>
      <c r="D180" s="11">
        <f t="shared" si="9"/>
        <v>436.09999999999872</v>
      </c>
    </row>
    <row r="181" spans="1:4" x14ac:dyDescent="0.2">
      <c r="A181" s="16" t="s">
        <v>485</v>
      </c>
      <c r="B181" s="15">
        <v>-201.78196700000001</v>
      </c>
      <c r="C181" s="15">
        <v>-25.805679000000001</v>
      </c>
      <c r="D181" s="11">
        <f t="shared" si="9"/>
        <v>438.5499999999987</v>
      </c>
    </row>
    <row r="182" spans="1:4" x14ac:dyDescent="0.2">
      <c r="A182" s="16" t="s">
        <v>484</v>
      </c>
      <c r="B182" s="15">
        <v>-194.63494600000001</v>
      </c>
      <c r="C182" s="15">
        <v>-23.587924000000001</v>
      </c>
      <c r="D182" s="11">
        <f t="shared" si="9"/>
        <v>440.99999999999869</v>
      </c>
    </row>
    <row r="183" spans="1:4" x14ac:dyDescent="0.2">
      <c r="A183" s="16" t="s">
        <v>483</v>
      </c>
      <c r="B183" s="15">
        <v>-200.389319</v>
      </c>
      <c r="C183" s="15">
        <v>-25.331939999999999</v>
      </c>
      <c r="D183" s="11">
        <f t="shared" si="9"/>
        <v>443.44999999999868</v>
      </c>
    </row>
    <row r="184" spans="1:4" x14ac:dyDescent="0.2">
      <c r="A184" s="18" t="s">
        <v>482</v>
      </c>
      <c r="D184" s="11">
        <f t="shared" si="9"/>
        <v>445.89999999999867</v>
      </c>
    </row>
    <row r="185" spans="1:4" x14ac:dyDescent="0.2">
      <c r="A185" s="18" t="s">
        <v>481</v>
      </c>
      <c r="B185" s="8">
        <v>-195.85048599999999</v>
      </c>
      <c r="C185" s="8">
        <v>-22.355772000000002</v>
      </c>
      <c r="D185" s="11">
        <f t="shared" si="9"/>
        <v>448.34999999999866</v>
      </c>
    </row>
    <row r="186" spans="1:4" x14ac:dyDescent="0.2">
      <c r="A186" s="18" t="s">
        <v>480</v>
      </c>
      <c r="D186" s="11">
        <f t="shared" si="9"/>
        <v>450.79999999999865</v>
      </c>
    </row>
    <row r="187" spans="1:4" x14ac:dyDescent="0.2">
      <c r="A187" s="18" t="s">
        <v>479</v>
      </c>
      <c r="B187" s="8">
        <v>-200.018899</v>
      </c>
      <c r="C187" s="8">
        <v>-23.572071000000001</v>
      </c>
      <c r="D187" s="11">
        <f t="shared" si="9"/>
        <v>453.24999999999864</v>
      </c>
    </row>
    <row r="188" spans="1:4" x14ac:dyDescent="0.2">
      <c r="A188" s="18" t="s">
        <v>478</v>
      </c>
      <c r="B188" s="8">
        <v>-204.27613400000001</v>
      </c>
      <c r="C188" s="8">
        <v>-24.918631999999999</v>
      </c>
      <c r="D188" s="11">
        <f t="shared" si="9"/>
        <v>455.69999999999862</v>
      </c>
    </row>
    <row r="189" spans="1:4" x14ac:dyDescent="0.2">
      <c r="A189" s="18" t="s">
        <v>477</v>
      </c>
      <c r="B189" s="8">
        <v>-195.47425100000001</v>
      </c>
      <c r="C189" s="8">
        <v>-22.444557</v>
      </c>
      <c r="D189" s="11">
        <f t="shared" si="9"/>
        <v>458.14999999999861</v>
      </c>
    </row>
    <row r="190" spans="1:4" x14ac:dyDescent="0.2">
      <c r="A190" s="18" t="s">
        <v>476</v>
      </c>
      <c r="B190" s="8">
        <v>-201.82393999999999</v>
      </c>
      <c r="C190" s="8">
        <v>-24.870386</v>
      </c>
      <c r="D190" s="11">
        <f t="shared" si="9"/>
        <v>460.5999999999986</v>
      </c>
    </row>
    <row r="191" spans="1:4" x14ac:dyDescent="0.2">
      <c r="A191" s="16" t="s">
        <v>475</v>
      </c>
      <c r="B191" s="23">
        <v>-208.307829</v>
      </c>
      <c r="C191" s="23">
        <v>-26.498273999999999</v>
      </c>
      <c r="D191" s="11">
        <f t="shared" si="9"/>
        <v>463.04999999999859</v>
      </c>
    </row>
    <row r="192" spans="1:4" x14ac:dyDescent="0.2">
      <c r="A192" s="16" t="s">
        <v>474</v>
      </c>
      <c r="B192" s="23">
        <v>-207.301906</v>
      </c>
      <c r="C192" s="23">
        <v>-26.172487</v>
      </c>
      <c r="D192" s="11">
        <f t="shared" si="9"/>
        <v>465.49999999999858</v>
      </c>
    </row>
    <row r="193" spans="1:4" x14ac:dyDescent="0.2">
      <c r="A193" s="16" t="s">
        <v>473</v>
      </c>
      <c r="B193" s="23">
        <v>-204.239158</v>
      </c>
      <c r="C193" s="23">
        <v>-25.783693</v>
      </c>
      <c r="D193" s="11">
        <f t="shared" si="9"/>
        <v>467.94999999999857</v>
      </c>
    </row>
    <row r="194" spans="1:4" x14ac:dyDescent="0.2">
      <c r="A194" s="16" t="s">
        <v>472</v>
      </c>
      <c r="B194" s="15">
        <v>-217.222759</v>
      </c>
      <c r="C194" s="15">
        <v>-26.397756000000001</v>
      </c>
      <c r="D194" s="11">
        <f t="shared" si="9"/>
        <v>470.39999999999856</v>
      </c>
    </row>
    <row r="195" spans="1:4" x14ac:dyDescent="0.2">
      <c r="A195" s="16" t="s">
        <v>471</v>
      </c>
      <c r="B195" s="15">
        <v>-220.83819500000001</v>
      </c>
      <c r="C195" s="15">
        <v>-27.707594</v>
      </c>
      <c r="D195" s="11">
        <f t="shared" ref="D195:D258" si="10">D194+2.45</f>
        <v>472.84999999999854</v>
      </c>
    </row>
    <row r="196" spans="1:4" x14ac:dyDescent="0.2">
      <c r="A196" s="16" t="s">
        <v>470</v>
      </c>
      <c r="B196" s="15">
        <v>-220.431307</v>
      </c>
      <c r="C196" s="15">
        <v>-27.277802999999999</v>
      </c>
      <c r="D196" s="11">
        <f t="shared" si="10"/>
        <v>475.29999999999853</v>
      </c>
    </row>
    <row r="197" spans="1:4" x14ac:dyDescent="0.2">
      <c r="A197" s="16" t="s">
        <v>469</v>
      </c>
      <c r="B197" s="15">
        <v>-218.030463</v>
      </c>
      <c r="C197" s="15">
        <v>-26.663817000000002</v>
      </c>
      <c r="D197" s="11">
        <f t="shared" si="10"/>
        <v>477.74999999999852</v>
      </c>
    </row>
    <row r="198" spans="1:4" x14ac:dyDescent="0.2">
      <c r="A198" s="16" t="s">
        <v>468</v>
      </c>
      <c r="B198" s="15">
        <v>-214.71720999999999</v>
      </c>
      <c r="C198" s="15">
        <v>-27.308098000000001</v>
      </c>
      <c r="D198" s="11">
        <f t="shared" si="10"/>
        <v>480.19999999999851</v>
      </c>
    </row>
    <row r="199" spans="1:4" x14ac:dyDescent="0.2">
      <c r="A199" s="16" t="s">
        <v>467</v>
      </c>
      <c r="B199" s="15">
        <v>-218.234092</v>
      </c>
      <c r="C199" s="15">
        <v>-27.269500000000001</v>
      </c>
      <c r="D199" s="11">
        <f t="shared" si="10"/>
        <v>482.6499999999985</v>
      </c>
    </row>
    <row r="200" spans="1:4" x14ac:dyDescent="0.2">
      <c r="A200" s="16" t="s">
        <v>466</v>
      </c>
      <c r="B200" s="15">
        <v>-217.81638599999999</v>
      </c>
      <c r="C200" s="15">
        <v>-27.975072000000001</v>
      </c>
      <c r="D200" s="11">
        <f t="shared" si="10"/>
        <v>485.09999999999849</v>
      </c>
    </row>
    <row r="201" spans="1:4" x14ac:dyDescent="0.2">
      <c r="A201" s="16" t="s">
        <v>465</v>
      </c>
      <c r="B201" s="15">
        <v>-217.645228</v>
      </c>
      <c r="C201" s="15">
        <v>-27.825310999999999</v>
      </c>
      <c r="D201" s="11">
        <f t="shared" si="10"/>
        <v>487.54999999999848</v>
      </c>
    </row>
    <row r="202" spans="1:4" x14ac:dyDescent="0.2">
      <c r="A202" s="16" t="s">
        <v>464</v>
      </c>
      <c r="B202" s="15">
        <v>-214.292023</v>
      </c>
      <c r="C202" s="15">
        <v>-27.373009500000002</v>
      </c>
      <c r="D202" s="11">
        <f t="shared" si="10"/>
        <v>489.99999999999847</v>
      </c>
    </row>
    <row r="203" spans="1:4" x14ac:dyDescent="0.2">
      <c r="A203" s="16" t="s">
        <v>463</v>
      </c>
      <c r="B203" s="15">
        <v>-204.01810399999999</v>
      </c>
      <c r="C203" s="15">
        <v>-23.484207000000001</v>
      </c>
      <c r="D203" s="11">
        <f t="shared" si="10"/>
        <v>492.44999999999845</v>
      </c>
    </row>
    <row r="204" spans="1:4" x14ac:dyDescent="0.2">
      <c r="A204" s="16" t="s">
        <v>462</v>
      </c>
      <c r="B204" s="15">
        <v>-213.61006699999999</v>
      </c>
      <c r="C204" s="15">
        <v>-27.157941000000001</v>
      </c>
      <c r="D204" s="11">
        <f t="shared" si="10"/>
        <v>494.89999999999844</v>
      </c>
    </row>
    <row r="205" spans="1:4" x14ac:dyDescent="0.2">
      <c r="A205" s="16" t="s">
        <v>461</v>
      </c>
      <c r="B205" s="15">
        <v>-212.40188800000001</v>
      </c>
      <c r="C205" s="15">
        <v>-27.008776999999998</v>
      </c>
      <c r="D205" s="11">
        <f t="shared" si="10"/>
        <v>497.34999999999843</v>
      </c>
    </row>
    <row r="206" spans="1:4" x14ac:dyDescent="0.2">
      <c r="A206" s="16" t="s">
        <v>460</v>
      </c>
      <c r="B206" s="15">
        <v>-210.316146</v>
      </c>
      <c r="C206" s="15">
        <v>-26.77196</v>
      </c>
      <c r="D206" s="11">
        <f t="shared" si="10"/>
        <v>499.79999999999842</v>
      </c>
    </row>
    <row r="207" spans="1:4" x14ac:dyDescent="0.2">
      <c r="A207" s="16" t="s">
        <v>459</v>
      </c>
      <c r="B207" s="15">
        <v>-209.128376</v>
      </c>
      <c r="C207" s="15">
        <v>-26.808866999999999</v>
      </c>
      <c r="D207" s="11">
        <f t="shared" si="10"/>
        <v>502.24999999999841</v>
      </c>
    </row>
    <row r="208" spans="1:4" x14ac:dyDescent="0.2">
      <c r="A208" s="19" t="s">
        <v>458</v>
      </c>
      <c r="B208" s="15"/>
      <c r="C208" s="15"/>
      <c r="D208" s="11">
        <f t="shared" si="10"/>
        <v>504.6999999999984</v>
      </c>
    </row>
    <row r="209" spans="1:4" x14ac:dyDescent="0.2">
      <c r="A209" s="16" t="s">
        <v>457</v>
      </c>
      <c r="B209" s="15">
        <v>-204.80535499999999</v>
      </c>
      <c r="C209" s="15">
        <v>-26.417919999999999</v>
      </c>
      <c r="D209" s="11">
        <f t="shared" si="10"/>
        <v>507.14999999999839</v>
      </c>
    </row>
    <row r="210" spans="1:4" x14ac:dyDescent="0.2">
      <c r="A210" s="19" t="s">
        <v>456</v>
      </c>
      <c r="B210" s="15"/>
      <c r="C210" s="15"/>
      <c r="D210" s="11">
        <f t="shared" si="10"/>
        <v>509.59999999999837</v>
      </c>
    </row>
    <row r="211" spans="1:4" x14ac:dyDescent="0.2">
      <c r="A211" s="19" t="s">
        <v>455</v>
      </c>
      <c r="B211" s="15"/>
      <c r="C211" s="15"/>
      <c r="D211" s="11">
        <f t="shared" si="10"/>
        <v>512.04999999999836</v>
      </c>
    </row>
    <row r="212" spans="1:4" x14ac:dyDescent="0.2">
      <c r="A212" s="19" t="s">
        <v>454</v>
      </c>
      <c r="B212" s="15"/>
      <c r="C212" s="15"/>
      <c r="D212" s="11">
        <f t="shared" si="10"/>
        <v>514.49999999999841</v>
      </c>
    </row>
    <row r="213" spans="1:4" x14ac:dyDescent="0.2">
      <c r="A213" s="16" t="s">
        <v>453</v>
      </c>
      <c r="B213" s="15">
        <v>-207.30760599999999</v>
      </c>
      <c r="C213" s="15">
        <v>-26.427980000000002</v>
      </c>
      <c r="D213" s="11">
        <f t="shared" si="10"/>
        <v>516.94999999999845</v>
      </c>
    </row>
    <row r="214" spans="1:4" x14ac:dyDescent="0.2">
      <c r="A214" s="16" t="s">
        <v>452</v>
      </c>
      <c r="B214" s="15">
        <v>-206.715642</v>
      </c>
      <c r="C214" s="15">
        <v>-26.418714000000001</v>
      </c>
      <c r="D214" s="11">
        <f t="shared" si="10"/>
        <v>519.3999999999985</v>
      </c>
    </row>
    <row r="215" spans="1:4" x14ac:dyDescent="0.2">
      <c r="A215" s="16" t="s">
        <v>451</v>
      </c>
      <c r="B215" s="15">
        <v>-206.68686600000001</v>
      </c>
      <c r="C215" s="15">
        <v>-26.410992</v>
      </c>
      <c r="D215" s="11">
        <f t="shared" si="10"/>
        <v>521.84999999999854</v>
      </c>
    </row>
    <row r="216" spans="1:4" x14ac:dyDescent="0.2">
      <c r="A216" s="16" t="s">
        <v>450</v>
      </c>
      <c r="B216" s="15">
        <v>-203.65922</v>
      </c>
      <c r="C216" s="15">
        <v>-25.478189</v>
      </c>
      <c r="D216" s="11">
        <f t="shared" si="10"/>
        <v>524.29999999999859</v>
      </c>
    </row>
    <row r="217" spans="1:4" x14ac:dyDescent="0.2">
      <c r="A217" s="16" t="s">
        <v>449</v>
      </c>
      <c r="B217" s="15">
        <v>-206.03118499999999</v>
      </c>
      <c r="C217" s="15">
        <v>-25.868915999999999</v>
      </c>
      <c r="D217" s="11">
        <f t="shared" si="10"/>
        <v>526.74999999999864</v>
      </c>
    </row>
    <row r="218" spans="1:4" x14ac:dyDescent="0.2">
      <c r="A218" s="16" t="s">
        <v>448</v>
      </c>
      <c r="B218" s="15">
        <v>-204.93812600000001</v>
      </c>
      <c r="C218" s="15">
        <v>-25.145627999999999</v>
      </c>
      <c r="D218" s="11">
        <f t="shared" si="10"/>
        <v>529.19999999999868</v>
      </c>
    </row>
    <row r="219" spans="1:4" x14ac:dyDescent="0.2">
      <c r="A219" s="16" t="s">
        <v>447</v>
      </c>
      <c r="B219" s="15">
        <v>-207.11491799999999</v>
      </c>
      <c r="C219" s="15">
        <v>-26.136907000000001</v>
      </c>
      <c r="D219" s="11">
        <f t="shared" si="10"/>
        <v>531.64999999999873</v>
      </c>
    </row>
    <row r="220" spans="1:4" x14ac:dyDescent="0.2">
      <c r="A220" s="16" t="s">
        <v>446</v>
      </c>
      <c r="B220" s="15">
        <v>-208.22941</v>
      </c>
      <c r="C220" s="15">
        <v>-26.234978000000002</v>
      </c>
      <c r="D220" s="11">
        <f t="shared" si="10"/>
        <v>534.09999999999877</v>
      </c>
    </row>
    <row r="221" spans="1:4" x14ac:dyDescent="0.2">
      <c r="A221" s="16" t="s">
        <v>445</v>
      </c>
      <c r="B221" s="15">
        <v>-208.88209599999999</v>
      </c>
      <c r="C221" s="15">
        <v>-26.384421</v>
      </c>
      <c r="D221" s="11">
        <f t="shared" si="10"/>
        <v>536.54999999999882</v>
      </c>
    </row>
    <row r="222" spans="1:4" x14ac:dyDescent="0.2">
      <c r="A222" s="16" t="s">
        <v>444</v>
      </c>
      <c r="B222" s="15">
        <v>-210.540492</v>
      </c>
      <c r="C222" s="15">
        <v>-26.731563000000001</v>
      </c>
      <c r="D222" s="11">
        <f t="shared" si="10"/>
        <v>538.99999999999886</v>
      </c>
    </row>
    <row r="223" spans="1:4" x14ac:dyDescent="0.2">
      <c r="A223" s="16" t="s">
        <v>443</v>
      </c>
      <c r="B223" s="15">
        <v>-212.188626</v>
      </c>
      <c r="C223" s="15">
        <v>-27.054576999999998</v>
      </c>
      <c r="D223" s="11">
        <f t="shared" si="10"/>
        <v>541.44999999999891</v>
      </c>
    </row>
    <row r="224" spans="1:4" x14ac:dyDescent="0.2">
      <c r="A224" s="16" t="s">
        <v>442</v>
      </c>
      <c r="B224" s="15">
        <v>-215.116568</v>
      </c>
      <c r="C224" s="15">
        <v>-27.007038000000001</v>
      </c>
      <c r="D224" s="11">
        <f t="shared" si="10"/>
        <v>543.89999999999895</v>
      </c>
    </row>
    <row r="225" spans="1:4" x14ac:dyDescent="0.2">
      <c r="A225" s="16" t="s">
        <v>441</v>
      </c>
      <c r="B225" s="15">
        <v>-218.51065</v>
      </c>
      <c r="C225" s="15">
        <v>-27.064050000000002</v>
      </c>
      <c r="D225" s="11">
        <f t="shared" si="10"/>
        <v>546.349999999999</v>
      </c>
    </row>
    <row r="226" spans="1:4" x14ac:dyDescent="0.2">
      <c r="A226" s="16" t="s">
        <v>440</v>
      </c>
      <c r="B226" s="15">
        <v>-220.674069</v>
      </c>
      <c r="C226" s="15">
        <v>-27.364519999999999</v>
      </c>
      <c r="D226" s="11">
        <f t="shared" si="10"/>
        <v>548.79999999999905</v>
      </c>
    </row>
    <row r="227" spans="1:4" x14ac:dyDescent="0.2">
      <c r="A227" s="16" t="s">
        <v>439</v>
      </c>
      <c r="B227" s="15">
        <v>-222.790234</v>
      </c>
      <c r="C227" s="15">
        <v>-27.856058999999998</v>
      </c>
      <c r="D227" s="11">
        <f t="shared" si="10"/>
        <v>551.24999999999909</v>
      </c>
    </row>
    <row r="228" spans="1:4" x14ac:dyDescent="0.2">
      <c r="A228" s="16" t="s">
        <v>438</v>
      </c>
      <c r="B228" s="15">
        <v>-225.70355599999999</v>
      </c>
      <c r="C228" s="15">
        <v>-28.315238999999998</v>
      </c>
      <c r="D228" s="11">
        <f t="shared" si="10"/>
        <v>553.69999999999914</v>
      </c>
    </row>
    <row r="229" spans="1:4" x14ac:dyDescent="0.2">
      <c r="A229" s="16" t="s">
        <v>437</v>
      </c>
      <c r="B229" s="15">
        <v>-227.250125</v>
      </c>
      <c r="C229" s="15">
        <v>-28.992270000000001</v>
      </c>
      <c r="D229" s="11">
        <f t="shared" si="10"/>
        <v>556.14999999999918</v>
      </c>
    </row>
    <row r="230" spans="1:4" x14ac:dyDescent="0.2">
      <c r="A230" s="16" t="s">
        <v>436</v>
      </c>
      <c r="B230" s="15">
        <v>-229.142177</v>
      </c>
      <c r="C230" s="15">
        <v>-29.02384</v>
      </c>
      <c r="D230" s="11">
        <f t="shared" si="10"/>
        <v>558.59999999999923</v>
      </c>
    </row>
    <row r="231" spans="1:4" x14ac:dyDescent="0.2">
      <c r="A231" s="16" t="s">
        <v>435</v>
      </c>
      <c r="B231" s="15">
        <v>-231.22775799999999</v>
      </c>
      <c r="C231" s="15">
        <v>-29.413729</v>
      </c>
      <c r="D231" s="11">
        <f t="shared" si="10"/>
        <v>561.04999999999927</v>
      </c>
    </row>
    <row r="232" spans="1:4" x14ac:dyDescent="0.2">
      <c r="A232" s="16" t="s">
        <v>434</v>
      </c>
      <c r="B232" s="15">
        <v>-232.59275299999999</v>
      </c>
      <c r="C232" s="15">
        <v>-29.686809</v>
      </c>
      <c r="D232" s="11">
        <f t="shared" si="10"/>
        <v>563.49999999999932</v>
      </c>
    </row>
    <row r="233" spans="1:4" x14ac:dyDescent="0.2">
      <c r="A233" s="16" t="s">
        <v>433</v>
      </c>
      <c r="B233" s="15">
        <v>-232.03687199999999</v>
      </c>
      <c r="C233" s="15">
        <v>-29.519487999999999</v>
      </c>
      <c r="D233" s="11">
        <f t="shared" si="10"/>
        <v>565.94999999999936</v>
      </c>
    </row>
    <row r="234" spans="1:4" x14ac:dyDescent="0.2">
      <c r="A234" s="16" t="s">
        <v>432</v>
      </c>
      <c r="B234" s="15">
        <v>-230.77815899999999</v>
      </c>
      <c r="C234" s="15">
        <v>-29.428397</v>
      </c>
      <c r="D234" s="11">
        <f t="shared" si="10"/>
        <v>568.39999999999941</v>
      </c>
    </row>
    <row r="235" spans="1:4" x14ac:dyDescent="0.2">
      <c r="A235" s="16" t="s">
        <v>431</v>
      </c>
      <c r="B235" s="15">
        <v>-230.42062300000001</v>
      </c>
      <c r="C235" s="15">
        <v>-29.386284</v>
      </c>
      <c r="D235" s="11">
        <f t="shared" si="10"/>
        <v>570.84999999999945</v>
      </c>
    </row>
    <row r="236" spans="1:4" x14ac:dyDescent="0.2">
      <c r="A236" s="16" t="s">
        <v>430</v>
      </c>
      <c r="B236" s="15">
        <v>-228.506992</v>
      </c>
      <c r="C236" s="15">
        <v>-29.147141999999999</v>
      </c>
      <c r="D236" s="11">
        <f t="shared" si="10"/>
        <v>573.2999999999995</v>
      </c>
    </row>
    <row r="237" spans="1:4" x14ac:dyDescent="0.2">
      <c r="A237" s="16" t="s">
        <v>429</v>
      </c>
      <c r="B237" s="15">
        <v>-226.471475</v>
      </c>
      <c r="C237" s="15">
        <v>-28.723002999999999</v>
      </c>
      <c r="D237" s="11">
        <f t="shared" si="10"/>
        <v>575.74999999999955</v>
      </c>
    </row>
    <row r="238" spans="1:4" x14ac:dyDescent="0.2">
      <c r="A238" s="16" t="s">
        <v>428</v>
      </c>
      <c r="B238" s="15">
        <v>-224.16780499999999</v>
      </c>
      <c r="C238" s="15">
        <v>-28.346993000000001</v>
      </c>
      <c r="D238" s="11">
        <f t="shared" si="10"/>
        <v>578.19999999999959</v>
      </c>
    </row>
    <row r="239" spans="1:4" x14ac:dyDescent="0.2">
      <c r="A239" s="8" t="s">
        <v>427</v>
      </c>
      <c r="B239" s="17">
        <v>-219.47801899999999</v>
      </c>
      <c r="C239" s="17">
        <v>-29.597912000000001</v>
      </c>
      <c r="D239" s="11">
        <f t="shared" si="10"/>
        <v>580.64999999999964</v>
      </c>
    </row>
    <row r="240" spans="1:4" x14ac:dyDescent="0.2">
      <c r="A240" s="8" t="s">
        <v>426</v>
      </c>
      <c r="B240" s="17">
        <v>-218.66597100000001</v>
      </c>
      <c r="C240" s="17">
        <v>-29.314893000000001</v>
      </c>
      <c r="D240" s="11">
        <f t="shared" si="10"/>
        <v>583.09999999999968</v>
      </c>
    </row>
    <row r="241" spans="1:4" x14ac:dyDescent="0.2">
      <c r="A241" s="8" t="s">
        <v>425</v>
      </c>
      <c r="B241" s="17">
        <v>-216.223826</v>
      </c>
      <c r="C241" s="17">
        <v>-29.498211999999999</v>
      </c>
      <c r="D241" s="11">
        <f t="shared" si="10"/>
        <v>585.54999999999973</v>
      </c>
    </row>
    <row r="242" spans="1:4" x14ac:dyDescent="0.2">
      <c r="A242" s="8" t="s">
        <v>424</v>
      </c>
      <c r="B242" s="17">
        <v>-212.48960400000001</v>
      </c>
      <c r="C242" s="17">
        <v>-28.724734000000002</v>
      </c>
      <c r="D242" s="11">
        <f t="shared" si="10"/>
        <v>587.99999999999977</v>
      </c>
    </row>
    <row r="243" spans="1:4" x14ac:dyDescent="0.2">
      <c r="A243" s="8" t="s">
        <v>423</v>
      </c>
      <c r="B243" s="17">
        <v>-206.03322</v>
      </c>
      <c r="C243" s="17">
        <v>-27.357880000000002</v>
      </c>
      <c r="D243" s="11">
        <f t="shared" si="10"/>
        <v>590.44999999999982</v>
      </c>
    </row>
    <row r="244" spans="1:4" x14ac:dyDescent="0.2">
      <c r="A244" s="8" t="s">
        <v>422</v>
      </c>
      <c r="B244" s="8">
        <v>-210.82717600000001</v>
      </c>
      <c r="C244" s="8">
        <v>-26.059978999999998</v>
      </c>
      <c r="D244" s="11">
        <f t="shared" si="10"/>
        <v>592.89999999999986</v>
      </c>
    </row>
    <row r="245" spans="1:4" x14ac:dyDescent="0.2">
      <c r="A245" s="8" t="s">
        <v>421</v>
      </c>
      <c r="B245" s="17">
        <v>-211.12984700000001</v>
      </c>
      <c r="C245" s="17">
        <v>-26.225435999999998</v>
      </c>
      <c r="D245" s="11">
        <f t="shared" si="10"/>
        <v>595.34999999999991</v>
      </c>
    </row>
    <row r="246" spans="1:4" x14ac:dyDescent="0.2">
      <c r="A246" s="8" t="s">
        <v>420</v>
      </c>
      <c r="B246" s="17">
        <v>-207.929123</v>
      </c>
      <c r="C246" s="17">
        <v>-25.570488999999998</v>
      </c>
      <c r="D246" s="11">
        <f t="shared" si="10"/>
        <v>597.79999999999995</v>
      </c>
    </row>
    <row r="247" spans="1:4" x14ac:dyDescent="0.2">
      <c r="A247" s="8" t="s">
        <v>419</v>
      </c>
      <c r="B247" s="17">
        <v>-208.45917299999999</v>
      </c>
      <c r="C247" s="17">
        <v>-25.507929000000001</v>
      </c>
      <c r="D247" s="11">
        <f t="shared" si="10"/>
        <v>600.25</v>
      </c>
    </row>
    <row r="248" spans="1:4" x14ac:dyDescent="0.2">
      <c r="A248" s="8" t="s">
        <v>418</v>
      </c>
      <c r="B248" s="17"/>
      <c r="C248" s="17"/>
      <c r="D248" s="11">
        <f t="shared" si="10"/>
        <v>602.70000000000005</v>
      </c>
    </row>
    <row r="249" spans="1:4" x14ac:dyDescent="0.2">
      <c r="A249" s="8" t="s">
        <v>417</v>
      </c>
      <c r="B249" s="17">
        <v>-210.10447199999999</v>
      </c>
      <c r="C249" s="17">
        <v>-26.004546000000001</v>
      </c>
      <c r="D249" s="11">
        <f t="shared" si="10"/>
        <v>605.15000000000009</v>
      </c>
    </row>
    <row r="250" spans="1:4" x14ac:dyDescent="0.2">
      <c r="A250" s="8" t="s">
        <v>416</v>
      </c>
      <c r="B250" s="17">
        <v>-210.73103</v>
      </c>
      <c r="C250" s="17">
        <v>-25.798881000000002</v>
      </c>
      <c r="D250" s="11">
        <f t="shared" si="10"/>
        <v>607.60000000000014</v>
      </c>
    </row>
    <row r="251" spans="1:4" x14ac:dyDescent="0.2">
      <c r="A251" s="8" t="s">
        <v>415</v>
      </c>
      <c r="B251" s="17">
        <v>-210.85476299999999</v>
      </c>
      <c r="C251" s="17">
        <v>-25.414773</v>
      </c>
      <c r="D251" s="11">
        <f t="shared" si="10"/>
        <v>610.05000000000018</v>
      </c>
    </row>
    <row r="252" spans="1:4" x14ac:dyDescent="0.2">
      <c r="A252" s="8" t="s">
        <v>414</v>
      </c>
      <c r="B252" s="17">
        <v>-203.63702499999999</v>
      </c>
      <c r="C252" s="17">
        <v>-22.062695999999999</v>
      </c>
      <c r="D252" s="11">
        <f t="shared" si="10"/>
        <v>612.50000000000023</v>
      </c>
    </row>
    <row r="253" spans="1:4" x14ac:dyDescent="0.2">
      <c r="A253" s="8" t="s">
        <v>413</v>
      </c>
      <c r="B253" s="17">
        <v>-213.2593</v>
      </c>
      <c r="C253" s="17">
        <v>-25.4</v>
      </c>
      <c r="D253" s="11">
        <f t="shared" si="10"/>
        <v>614.95000000000027</v>
      </c>
    </row>
    <row r="254" spans="1:4" x14ac:dyDescent="0.2">
      <c r="A254" s="8" t="s">
        <v>412</v>
      </c>
      <c r="B254" s="17">
        <v>-223.259387</v>
      </c>
      <c r="C254" s="17">
        <v>-28.984691000000002</v>
      </c>
      <c r="D254" s="11">
        <f t="shared" si="10"/>
        <v>617.40000000000032</v>
      </c>
    </row>
    <row r="255" spans="1:4" x14ac:dyDescent="0.2">
      <c r="A255" s="8" t="s">
        <v>411</v>
      </c>
      <c r="B255" s="17">
        <v>-221.82168899999999</v>
      </c>
      <c r="C255" s="17">
        <v>-28.440598000000001</v>
      </c>
      <c r="D255" s="11">
        <f t="shared" si="10"/>
        <v>619.85000000000036</v>
      </c>
    </row>
    <row r="256" spans="1:4" x14ac:dyDescent="0.2">
      <c r="A256" s="8" t="s">
        <v>410</v>
      </c>
      <c r="B256" s="17">
        <v>-223.486153</v>
      </c>
      <c r="C256" s="17">
        <v>-28.786054</v>
      </c>
      <c r="D256" s="11">
        <f t="shared" si="10"/>
        <v>622.30000000000041</v>
      </c>
    </row>
    <row r="257" spans="1:4" x14ac:dyDescent="0.2">
      <c r="A257" s="8" t="s">
        <v>409</v>
      </c>
      <c r="B257" s="8">
        <v>-213.03</v>
      </c>
      <c r="C257" s="8">
        <v>-24.74</v>
      </c>
      <c r="D257" s="11">
        <f t="shared" si="10"/>
        <v>624.75000000000045</v>
      </c>
    </row>
    <row r="258" spans="1:4" x14ac:dyDescent="0.2">
      <c r="A258" s="8" t="s">
        <v>408</v>
      </c>
      <c r="B258" s="17">
        <v>-225.79690099999999</v>
      </c>
      <c r="C258" s="17">
        <v>-28.977782000000001</v>
      </c>
      <c r="D258" s="11">
        <f t="shared" si="10"/>
        <v>627.2000000000005</v>
      </c>
    </row>
    <row r="259" spans="1:4" x14ac:dyDescent="0.2">
      <c r="A259" s="8" t="s">
        <v>407</v>
      </c>
      <c r="B259" s="17">
        <v>-224.78321099999999</v>
      </c>
      <c r="C259" s="17">
        <v>-28.245422000000001</v>
      </c>
      <c r="D259" s="11">
        <f t="shared" ref="D259:D322" si="11">D258+2.45</f>
        <v>629.65000000000055</v>
      </c>
    </row>
    <row r="260" spans="1:4" x14ac:dyDescent="0.2">
      <c r="A260" s="8" t="s">
        <v>406</v>
      </c>
      <c r="B260" s="17">
        <v>-224.63428999999999</v>
      </c>
      <c r="C260" s="17">
        <v>-28.215916</v>
      </c>
      <c r="D260" s="11">
        <f t="shared" si="11"/>
        <v>632.10000000000059</v>
      </c>
    </row>
    <row r="261" spans="1:4" x14ac:dyDescent="0.2">
      <c r="A261" s="8" t="s">
        <v>405</v>
      </c>
      <c r="B261" s="17">
        <v>-224.74426299999999</v>
      </c>
      <c r="C261" s="17">
        <v>-28.103099</v>
      </c>
      <c r="D261" s="11">
        <f t="shared" si="11"/>
        <v>634.55000000000064</v>
      </c>
    </row>
    <row r="262" spans="1:4" x14ac:dyDescent="0.2">
      <c r="A262" s="8" t="s">
        <v>404</v>
      </c>
      <c r="B262" s="8">
        <v>-219.68</v>
      </c>
      <c r="C262" s="8">
        <v>-26.87</v>
      </c>
      <c r="D262" s="11">
        <f t="shared" si="11"/>
        <v>637.00000000000068</v>
      </c>
    </row>
    <row r="263" spans="1:4" x14ac:dyDescent="0.2">
      <c r="A263" s="8" t="s">
        <v>403</v>
      </c>
      <c r="B263" s="17">
        <v>-223.7440465</v>
      </c>
      <c r="C263" s="17">
        <v>-28.282513999999999</v>
      </c>
      <c r="D263" s="11">
        <f t="shared" si="11"/>
        <v>639.45000000000073</v>
      </c>
    </row>
    <row r="264" spans="1:4" x14ac:dyDescent="0.2">
      <c r="A264" s="8" t="s">
        <v>402</v>
      </c>
      <c r="B264" s="17">
        <v>-223.702641</v>
      </c>
      <c r="C264" s="17">
        <v>-29.114830000000001</v>
      </c>
      <c r="D264" s="11">
        <f t="shared" si="11"/>
        <v>641.90000000000077</v>
      </c>
    </row>
    <row r="265" spans="1:4" x14ac:dyDescent="0.2">
      <c r="A265" s="8" t="s">
        <v>401</v>
      </c>
      <c r="B265" s="17">
        <v>-222.07065299999999</v>
      </c>
      <c r="C265" s="17">
        <v>-28.742645</v>
      </c>
      <c r="D265" s="11">
        <f t="shared" si="11"/>
        <v>644.35000000000082</v>
      </c>
    </row>
    <row r="266" spans="1:4" x14ac:dyDescent="0.2">
      <c r="A266" s="8" t="s">
        <v>400</v>
      </c>
      <c r="B266" s="17">
        <v>-219.762653</v>
      </c>
      <c r="C266" s="17">
        <v>-28.595502</v>
      </c>
      <c r="D266" s="11">
        <f t="shared" si="11"/>
        <v>646.80000000000086</v>
      </c>
    </row>
    <row r="267" spans="1:4" x14ac:dyDescent="0.2">
      <c r="A267" s="8" t="s">
        <v>399</v>
      </c>
      <c r="B267" s="8">
        <v>-212.81</v>
      </c>
      <c r="C267" s="8">
        <v>-26.64</v>
      </c>
      <c r="D267" s="11">
        <f t="shared" si="11"/>
        <v>649.25000000000091</v>
      </c>
    </row>
    <row r="268" spans="1:4" x14ac:dyDescent="0.2">
      <c r="A268" s="8" t="s">
        <v>398</v>
      </c>
      <c r="B268" s="17">
        <v>-214.85075699999999</v>
      </c>
      <c r="C268" s="17">
        <v>-27.927299999999999</v>
      </c>
      <c r="D268" s="11">
        <f t="shared" si="11"/>
        <v>651.70000000000095</v>
      </c>
    </row>
    <row r="269" spans="1:4" x14ac:dyDescent="0.2">
      <c r="A269" s="8" t="s">
        <v>397</v>
      </c>
      <c r="B269" s="8">
        <v>-203.78</v>
      </c>
      <c r="C269" s="8">
        <v>-24.28</v>
      </c>
      <c r="D269" s="11">
        <f t="shared" si="11"/>
        <v>654.150000000001</v>
      </c>
    </row>
    <row r="270" spans="1:4" x14ac:dyDescent="0.2">
      <c r="A270" s="8" t="s">
        <v>396</v>
      </c>
      <c r="B270" s="17">
        <v>-211.494697</v>
      </c>
      <c r="C270" s="17">
        <v>-27.682055999999999</v>
      </c>
      <c r="D270" s="11">
        <f t="shared" si="11"/>
        <v>656.60000000000105</v>
      </c>
    </row>
    <row r="271" spans="1:4" x14ac:dyDescent="0.2">
      <c r="A271" s="8" t="s">
        <v>395</v>
      </c>
      <c r="B271" s="17">
        <v>-209.80581699999999</v>
      </c>
      <c r="C271" s="17">
        <v>-27.318728</v>
      </c>
      <c r="D271" s="11">
        <f t="shared" si="11"/>
        <v>659.05000000000109</v>
      </c>
    </row>
    <row r="272" spans="1:4" x14ac:dyDescent="0.2">
      <c r="A272" s="8" t="s">
        <v>394</v>
      </c>
      <c r="B272" s="17">
        <v>-209.96286900000001</v>
      </c>
      <c r="C272" s="17">
        <v>-27.202254</v>
      </c>
      <c r="D272" s="11">
        <f t="shared" si="11"/>
        <v>661.50000000000114</v>
      </c>
    </row>
    <row r="273" spans="1:4" x14ac:dyDescent="0.2">
      <c r="A273" s="8" t="s">
        <v>393</v>
      </c>
      <c r="B273" s="8">
        <v>-201.58</v>
      </c>
      <c r="C273" s="8">
        <v>-24.86</v>
      </c>
      <c r="D273" s="11">
        <f t="shared" si="11"/>
        <v>663.95000000000118</v>
      </c>
    </row>
    <row r="274" spans="1:4" x14ac:dyDescent="0.2">
      <c r="A274" s="8" t="s">
        <v>392</v>
      </c>
      <c r="B274" s="17">
        <v>-208.12312399999999</v>
      </c>
      <c r="C274" s="17">
        <v>-26.700821999999999</v>
      </c>
      <c r="D274" s="11">
        <f t="shared" si="11"/>
        <v>666.40000000000123</v>
      </c>
    </row>
    <row r="275" spans="1:4" x14ac:dyDescent="0.2">
      <c r="A275" s="8" t="s">
        <v>391</v>
      </c>
      <c r="B275" s="17">
        <v>-208.79087699999999</v>
      </c>
      <c r="C275" s="17">
        <v>-26.813219</v>
      </c>
      <c r="D275" s="11">
        <f t="shared" si="11"/>
        <v>668.85000000000127</v>
      </c>
    </row>
    <row r="276" spans="1:4" x14ac:dyDescent="0.2">
      <c r="A276" s="8" t="s">
        <v>390</v>
      </c>
      <c r="B276" s="17">
        <v>-208.906712</v>
      </c>
      <c r="C276" s="17">
        <v>-27.082288999999999</v>
      </c>
      <c r="D276" s="11">
        <f t="shared" si="11"/>
        <v>671.30000000000132</v>
      </c>
    </row>
    <row r="277" spans="1:4" x14ac:dyDescent="0.2">
      <c r="A277" s="8" t="s">
        <v>389</v>
      </c>
      <c r="B277" s="17">
        <v>-208.42520300000001</v>
      </c>
      <c r="C277" s="17">
        <v>-26.990328999999999</v>
      </c>
      <c r="D277" s="11">
        <f t="shared" si="11"/>
        <v>673.75000000000136</v>
      </c>
    </row>
    <row r="278" spans="1:4" x14ac:dyDescent="0.2">
      <c r="A278" s="8" t="s">
        <v>388</v>
      </c>
      <c r="B278" s="8">
        <v>-194.67500000000001</v>
      </c>
      <c r="C278" s="8">
        <v>-22.32</v>
      </c>
      <c r="D278" s="11">
        <f t="shared" si="11"/>
        <v>676.20000000000141</v>
      </c>
    </row>
    <row r="279" spans="1:4" x14ac:dyDescent="0.2">
      <c r="A279" s="8" t="s">
        <v>387</v>
      </c>
      <c r="D279" s="11">
        <f t="shared" si="11"/>
        <v>678.65000000000146</v>
      </c>
    </row>
    <row r="280" spans="1:4" x14ac:dyDescent="0.2">
      <c r="A280" s="8" t="s">
        <v>386</v>
      </c>
      <c r="B280" s="17">
        <v>-206.81152399999999</v>
      </c>
      <c r="C280" s="17">
        <v>-26.6694</v>
      </c>
      <c r="D280" s="11">
        <f t="shared" si="11"/>
        <v>681.1000000000015</v>
      </c>
    </row>
    <row r="281" spans="1:4" x14ac:dyDescent="0.2">
      <c r="A281" s="8" t="s">
        <v>385</v>
      </c>
      <c r="B281" s="11">
        <v>-199.39151000000001</v>
      </c>
      <c r="C281" s="11">
        <v>-23.241938000000001</v>
      </c>
      <c r="D281" s="11">
        <f t="shared" si="11"/>
        <v>683.55000000000155</v>
      </c>
    </row>
    <row r="282" spans="1:4" x14ac:dyDescent="0.2">
      <c r="A282" s="8" t="s">
        <v>384</v>
      </c>
      <c r="B282" s="11">
        <v>-196.76016300000001</v>
      </c>
      <c r="C282" s="11">
        <v>-22.561166</v>
      </c>
      <c r="D282" s="11">
        <f t="shared" si="11"/>
        <v>686.00000000000159</v>
      </c>
    </row>
    <row r="283" spans="1:4" x14ac:dyDescent="0.2">
      <c r="A283" s="8" t="s">
        <v>383</v>
      </c>
      <c r="B283" s="11"/>
      <c r="C283" s="11"/>
      <c r="D283" s="11">
        <f t="shared" si="11"/>
        <v>688.45000000000164</v>
      </c>
    </row>
    <row r="284" spans="1:4" x14ac:dyDescent="0.2">
      <c r="A284" s="8" t="s">
        <v>382</v>
      </c>
      <c r="B284" s="11">
        <v>-204.24455699999999</v>
      </c>
      <c r="C284" s="11">
        <v>-24.626965999999999</v>
      </c>
      <c r="D284" s="11">
        <f t="shared" si="11"/>
        <v>690.90000000000168</v>
      </c>
    </row>
    <row r="285" spans="1:4" x14ac:dyDescent="0.2">
      <c r="A285" s="8" t="s">
        <v>381</v>
      </c>
      <c r="B285" s="11">
        <v>-193.22961900000001</v>
      </c>
      <c r="C285" s="11">
        <v>-21.037398</v>
      </c>
      <c r="D285" s="11">
        <f t="shared" si="11"/>
        <v>693.35000000000173</v>
      </c>
    </row>
    <row r="286" spans="1:4" x14ac:dyDescent="0.2">
      <c r="A286" s="8" t="s">
        <v>380</v>
      </c>
      <c r="B286" s="11">
        <v>-174.716498</v>
      </c>
      <c r="C286" s="11"/>
      <c r="D286" s="11">
        <f t="shared" si="11"/>
        <v>695.80000000000177</v>
      </c>
    </row>
    <row r="287" spans="1:4" x14ac:dyDescent="0.2">
      <c r="A287" s="8" t="s">
        <v>379</v>
      </c>
      <c r="B287" s="11">
        <v>-204.73174399999999</v>
      </c>
      <c r="C287" s="11">
        <v>-25.082066999999999</v>
      </c>
      <c r="D287" s="11">
        <f t="shared" si="11"/>
        <v>698.25000000000182</v>
      </c>
    </row>
    <row r="288" spans="1:4" x14ac:dyDescent="0.2">
      <c r="A288" s="8" t="s">
        <v>378</v>
      </c>
      <c r="B288" s="11">
        <v>-202.49702400000001</v>
      </c>
      <c r="C288" s="11">
        <v>-24.902764000000001</v>
      </c>
      <c r="D288" s="11">
        <f t="shared" si="11"/>
        <v>700.70000000000186</v>
      </c>
    </row>
    <row r="289" spans="1:4" x14ac:dyDescent="0.2">
      <c r="A289" s="8" t="s">
        <v>377</v>
      </c>
      <c r="B289" s="11">
        <v>-202.35985199999999</v>
      </c>
      <c r="C289" s="11">
        <v>-24.937785999999999</v>
      </c>
      <c r="D289" s="11">
        <f t="shared" si="11"/>
        <v>703.15000000000191</v>
      </c>
    </row>
    <row r="290" spans="1:4" x14ac:dyDescent="0.2">
      <c r="A290" s="8" t="s">
        <v>376</v>
      </c>
      <c r="B290" s="11">
        <v>-196.812568</v>
      </c>
      <c r="C290" s="11">
        <v>-22.774806000000002</v>
      </c>
      <c r="D290" s="11">
        <f t="shared" si="11"/>
        <v>705.60000000000196</v>
      </c>
    </row>
    <row r="291" spans="1:4" x14ac:dyDescent="0.2">
      <c r="A291" s="8" t="s">
        <v>375</v>
      </c>
      <c r="B291" s="11">
        <v>-199.12811600000001</v>
      </c>
      <c r="C291" s="11">
        <v>-23.843734000000001</v>
      </c>
      <c r="D291" s="11">
        <f t="shared" si="11"/>
        <v>708.050000000002</v>
      </c>
    </row>
    <row r="292" spans="1:4" x14ac:dyDescent="0.2">
      <c r="A292" s="8" t="s">
        <v>374</v>
      </c>
      <c r="B292" s="11">
        <v>-184.01592299999999</v>
      </c>
      <c r="C292" s="11"/>
      <c r="D292" s="11">
        <f t="shared" si="11"/>
        <v>710.50000000000205</v>
      </c>
    </row>
    <row r="293" spans="1:4" x14ac:dyDescent="0.2">
      <c r="A293" s="8" t="s">
        <v>373</v>
      </c>
      <c r="B293" s="11">
        <v>-209.75867299999999</v>
      </c>
      <c r="C293" s="11">
        <v>-24.99559</v>
      </c>
      <c r="D293" s="11">
        <f t="shared" si="11"/>
        <v>712.95000000000209</v>
      </c>
    </row>
    <row r="294" spans="1:4" x14ac:dyDescent="0.2">
      <c r="A294" s="8" t="s">
        <v>372</v>
      </c>
      <c r="B294" s="11">
        <v>-212.39456100000001</v>
      </c>
      <c r="C294" s="11">
        <v>-25.684474000000002</v>
      </c>
      <c r="D294" s="11">
        <f t="shared" si="11"/>
        <v>715.40000000000214</v>
      </c>
    </row>
    <row r="295" spans="1:4" x14ac:dyDescent="0.2">
      <c r="A295" s="8" t="s">
        <v>371</v>
      </c>
      <c r="B295" s="11">
        <v>-214.750947</v>
      </c>
      <c r="C295" s="11">
        <v>-26.154444999999999</v>
      </c>
      <c r="D295" s="11">
        <f t="shared" si="11"/>
        <v>717.85000000000218</v>
      </c>
    </row>
    <row r="296" spans="1:4" x14ac:dyDescent="0.2">
      <c r="A296" s="8" t="s">
        <v>370</v>
      </c>
      <c r="B296" s="11">
        <v>-216.213742</v>
      </c>
      <c r="C296" s="11">
        <v>-26.723922999999999</v>
      </c>
      <c r="D296" s="11">
        <f t="shared" si="11"/>
        <v>720.30000000000223</v>
      </c>
    </row>
    <row r="297" spans="1:4" x14ac:dyDescent="0.2">
      <c r="A297" s="8" t="s">
        <v>369</v>
      </c>
      <c r="B297" s="11">
        <v>-215.16643400000001</v>
      </c>
      <c r="C297" s="11">
        <v>-27.066202000000001</v>
      </c>
      <c r="D297" s="11">
        <f t="shared" si="11"/>
        <v>722.75000000000227</v>
      </c>
    </row>
    <row r="298" spans="1:4" x14ac:dyDescent="0.2">
      <c r="A298" s="8" t="s">
        <v>368</v>
      </c>
      <c r="B298" s="11">
        <v>-210.88511099999999</v>
      </c>
      <c r="C298" s="11">
        <v>-24.929338999999999</v>
      </c>
      <c r="D298" s="11">
        <f t="shared" si="11"/>
        <v>725.20000000000232</v>
      </c>
    </row>
    <row r="299" spans="1:4" x14ac:dyDescent="0.2">
      <c r="A299" s="8" t="s">
        <v>367</v>
      </c>
      <c r="B299" s="11">
        <v>-217.17482999999999</v>
      </c>
      <c r="C299" s="11">
        <v>-26.750826</v>
      </c>
      <c r="D299" s="11">
        <f t="shared" si="11"/>
        <v>727.65000000000236</v>
      </c>
    </row>
    <row r="300" spans="1:4" x14ac:dyDescent="0.2">
      <c r="A300" s="8" t="s">
        <v>366</v>
      </c>
      <c r="B300" s="11">
        <v>-200.57452799999999</v>
      </c>
      <c r="C300" s="11">
        <v>-20.718689999999999</v>
      </c>
      <c r="D300" s="11">
        <f t="shared" si="11"/>
        <v>730.10000000000241</v>
      </c>
    </row>
    <row r="301" spans="1:4" x14ac:dyDescent="0.2">
      <c r="A301" s="8" t="s">
        <v>365</v>
      </c>
      <c r="B301" s="11">
        <v>-206.87849199999999</v>
      </c>
      <c r="C301" s="11">
        <v>-22.687864999999999</v>
      </c>
      <c r="D301" s="11">
        <f t="shared" si="11"/>
        <v>732.55000000000246</v>
      </c>
    </row>
    <row r="302" spans="1:4" x14ac:dyDescent="0.2">
      <c r="A302" s="8" t="s">
        <v>364</v>
      </c>
      <c r="B302" s="11">
        <v>-221.263024</v>
      </c>
      <c r="C302" s="11">
        <v>-26.264832999999999</v>
      </c>
      <c r="D302" s="11">
        <f t="shared" si="11"/>
        <v>735.0000000000025</v>
      </c>
    </row>
    <row r="303" spans="1:4" x14ac:dyDescent="0.2">
      <c r="A303" s="8" t="s">
        <v>363</v>
      </c>
      <c r="B303" s="11">
        <v>-216.483383</v>
      </c>
      <c r="C303" s="11">
        <v>-24.619602</v>
      </c>
      <c r="D303" s="11">
        <f t="shared" si="11"/>
        <v>737.45000000000255</v>
      </c>
    </row>
    <row r="304" spans="1:4" x14ac:dyDescent="0.2">
      <c r="A304" s="8" t="s">
        <v>362</v>
      </c>
      <c r="B304" s="11">
        <v>-222.42774199999999</v>
      </c>
      <c r="C304" s="11">
        <v>-26.783422000000002</v>
      </c>
      <c r="D304" s="11">
        <f t="shared" si="11"/>
        <v>739.90000000000259</v>
      </c>
    </row>
    <row r="305" spans="1:4" x14ac:dyDescent="0.2">
      <c r="A305" s="8" t="s">
        <v>361</v>
      </c>
      <c r="B305" s="11">
        <v>-220.36236400000001</v>
      </c>
      <c r="C305" s="11">
        <v>-26.337617999999999</v>
      </c>
      <c r="D305" s="11">
        <f t="shared" si="11"/>
        <v>742.35000000000264</v>
      </c>
    </row>
    <row r="306" spans="1:4" x14ac:dyDescent="0.2">
      <c r="A306" s="8" t="s">
        <v>360</v>
      </c>
      <c r="B306" s="11">
        <v>-214.49988300000001</v>
      </c>
      <c r="C306" s="11">
        <v>-24.487680000000001</v>
      </c>
      <c r="D306" s="11">
        <f t="shared" si="11"/>
        <v>744.80000000000268</v>
      </c>
    </row>
    <row r="307" spans="1:4" x14ac:dyDescent="0.2">
      <c r="A307" s="8" t="s">
        <v>359</v>
      </c>
      <c r="B307" s="11">
        <v>-220.155621</v>
      </c>
      <c r="C307" s="11">
        <v>-27.054846999999999</v>
      </c>
      <c r="D307" s="11">
        <f t="shared" si="11"/>
        <v>747.25000000000273</v>
      </c>
    </row>
    <row r="308" spans="1:4" x14ac:dyDescent="0.2">
      <c r="A308" s="8" t="s">
        <v>358</v>
      </c>
      <c r="B308" s="11">
        <v>-222.73069100000001</v>
      </c>
      <c r="C308" s="11">
        <v>-27.559788999999999</v>
      </c>
      <c r="D308" s="11">
        <f t="shared" si="11"/>
        <v>749.70000000000277</v>
      </c>
    </row>
    <row r="309" spans="1:4" x14ac:dyDescent="0.2">
      <c r="A309" s="8" t="s">
        <v>357</v>
      </c>
      <c r="B309" s="11">
        <v>-223.29360399999999</v>
      </c>
      <c r="C309" s="11">
        <v>-27.624991999999999</v>
      </c>
      <c r="D309" s="11">
        <f t="shared" si="11"/>
        <v>752.15000000000282</v>
      </c>
    </row>
    <row r="310" spans="1:4" x14ac:dyDescent="0.2">
      <c r="A310" s="8" t="s">
        <v>356</v>
      </c>
      <c r="B310" s="11">
        <v>-220.83725699999999</v>
      </c>
      <c r="C310" s="11">
        <v>-26.857723</v>
      </c>
      <c r="D310" s="11">
        <f t="shared" si="11"/>
        <v>754.60000000000286</v>
      </c>
    </row>
    <row r="311" spans="1:4" x14ac:dyDescent="0.2">
      <c r="A311" s="8" t="s">
        <v>355</v>
      </c>
      <c r="B311" s="11">
        <v>-221.20366200000001</v>
      </c>
      <c r="C311" s="11">
        <v>-27.042717</v>
      </c>
      <c r="D311" s="11">
        <f t="shared" si="11"/>
        <v>757.05000000000291</v>
      </c>
    </row>
    <row r="312" spans="1:4" x14ac:dyDescent="0.2">
      <c r="A312" s="8" t="s">
        <v>354</v>
      </c>
      <c r="B312" s="17">
        <v>-210.92451500000001</v>
      </c>
      <c r="C312" s="17">
        <v>-25.832922</v>
      </c>
      <c r="D312" s="11">
        <f t="shared" si="11"/>
        <v>759.50000000000296</v>
      </c>
    </row>
    <row r="313" spans="1:4" x14ac:dyDescent="0.2">
      <c r="A313" s="8" t="s">
        <v>353</v>
      </c>
      <c r="B313" s="17">
        <v>-213.90783200000001</v>
      </c>
      <c r="C313" s="17">
        <v>-26.646453000000001</v>
      </c>
      <c r="D313" s="11">
        <f t="shared" si="11"/>
        <v>761.950000000003</v>
      </c>
    </row>
    <row r="314" spans="1:4" x14ac:dyDescent="0.2">
      <c r="A314" s="8" t="s">
        <v>352</v>
      </c>
      <c r="B314" s="17">
        <v>-213.149191</v>
      </c>
      <c r="C314" s="17">
        <v>-26.744496000000002</v>
      </c>
      <c r="D314" s="11">
        <f t="shared" si="11"/>
        <v>764.40000000000305</v>
      </c>
    </row>
    <row r="315" spans="1:4" x14ac:dyDescent="0.2">
      <c r="A315" s="8" t="s">
        <v>351</v>
      </c>
      <c r="B315" s="17">
        <v>-213.817398</v>
      </c>
      <c r="C315" s="17">
        <v>-26.851520000000001</v>
      </c>
      <c r="D315" s="11">
        <f t="shared" si="11"/>
        <v>766.85000000000309</v>
      </c>
    </row>
    <row r="316" spans="1:4" x14ac:dyDescent="0.2">
      <c r="A316" s="8" t="s">
        <v>350</v>
      </c>
      <c r="B316" s="17">
        <v>-222.95725999999999</v>
      </c>
      <c r="C316" s="17">
        <v>-28.363325</v>
      </c>
      <c r="D316" s="11">
        <f t="shared" si="11"/>
        <v>769.30000000000314</v>
      </c>
    </row>
    <row r="317" spans="1:4" x14ac:dyDescent="0.2">
      <c r="A317" s="8" t="s">
        <v>349</v>
      </c>
      <c r="B317" s="17">
        <v>-214.37929399999999</v>
      </c>
      <c r="C317" s="17">
        <v>-27.741129999999998</v>
      </c>
      <c r="D317" s="11">
        <f t="shared" si="11"/>
        <v>771.75000000000318</v>
      </c>
    </row>
    <row r="318" spans="1:4" x14ac:dyDescent="0.2">
      <c r="A318" s="8" t="s">
        <v>348</v>
      </c>
      <c r="B318" s="17">
        <v>-214.26541700000001</v>
      </c>
      <c r="C318" s="17">
        <v>-27.565096</v>
      </c>
      <c r="D318" s="11">
        <f t="shared" si="11"/>
        <v>774.20000000000323</v>
      </c>
    </row>
    <row r="319" spans="1:4" x14ac:dyDescent="0.2">
      <c r="A319" s="8" t="s">
        <v>347</v>
      </c>
      <c r="B319" s="17">
        <v>-212.08520200000001</v>
      </c>
      <c r="C319" s="17">
        <v>-27.166702000000001</v>
      </c>
      <c r="D319" s="11">
        <f t="shared" si="11"/>
        <v>776.65000000000327</v>
      </c>
    </row>
    <row r="320" spans="1:4" x14ac:dyDescent="0.2">
      <c r="A320" s="8" t="s">
        <v>346</v>
      </c>
      <c r="B320" s="17">
        <v>-212.31191999999999</v>
      </c>
      <c r="C320" s="17">
        <v>-27.164386</v>
      </c>
      <c r="D320" s="11">
        <f t="shared" si="11"/>
        <v>779.10000000000332</v>
      </c>
    </row>
    <row r="321" spans="1:4" x14ac:dyDescent="0.2">
      <c r="A321" s="8" t="s">
        <v>345</v>
      </c>
      <c r="B321" s="17">
        <v>-213.13079500000001</v>
      </c>
      <c r="C321" s="17">
        <v>-27.067875999999998</v>
      </c>
      <c r="D321" s="11">
        <f t="shared" si="11"/>
        <v>781.55000000000337</v>
      </c>
    </row>
    <row r="322" spans="1:4" x14ac:dyDescent="0.2">
      <c r="A322" s="8" t="s">
        <v>344</v>
      </c>
      <c r="B322" s="17">
        <v>-211.64333300000001</v>
      </c>
      <c r="C322" s="17">
        <v>-26.710419999999999</v>
      </c>
      <c r="D322" s="11">
        <f t="shared" si="11"/>
        <v>784.00000000000341</v>
      </c>
    </row>
    <row r="323" spans="1:4" x14ac:dyDescent="0.2">
      <c r="A323" s="8" t="s">
        <v>343</v>
      </c>
      <c r="B323" s="17">
        <v>-209.99588800000001</v>
      </c>
      <c r="C323" s="17">
        <v>-26.306336999999999</v>
      </c>
      <c r="D323" s="11">
        <f t="shared" ref="D323:D386" si="12">D322+2.45</f>
        <v>786.45000000000346</v>
      </c>
    </row>
    <row r="324" spans="1:4" x14ac:dyDescent="0.2">
      <c r="A324" s="8" t="s">
        <v>342</v>
      </c>
      <c r="B324" s="17">
        <v>-209.618517</v>
      </c>
      <c r="C324" s="17">
        <v>-26.446038000000001</v>
      </c>
      <c r="D324" s="11">
        <f t="shared" si="12"/>
        <v>788.9000000000035</v>
      </c>
    </row>
    <row r="325" spans="1:4" x14ac:dyDescent="0.2">
      <c r="A325" s="8" t="s">
        <v>341</v>
      </c>
      <c r="B325" s="17">
        <v>-210.40572</v>
      </c>
      <c r="C325" s="17">
        <v>-26.019423</v>
      </c>
      <c r="D325" s="11">
        <f t="shared" si="12"/>
        <v>791.35000000000355</v>
      </c>
    </row>
    <row r="326" spans="1:4" x14ac:dyDescent="0.2">
      <c r="A326" s="8" t="s">
        <v>340</v>
      </c>
      <c r="B326" s="17">
        <v>-207.53443100000001</v>
      </c>
      <c r="C326" s="17">
        <v>-25.645962000000001</v>
      </c>
      <c r="D326" s="11">
        <f t="shared" si="12"/>
        <v>793.80000000000359</v>
      </c>
    </row>
    <row r="327" spans="1:4" x14ac:dyDescent="0.2">
      <c r="A327" s="8" t="s">
        <v>339</v>
      </c>
      <c r="B327" s="17">
        <v>-205.97698500000001</v>
      </c>
      <c r="C327" s="17">
        <v>-26.684524</v>
      </c>
      <c r="D327" s="11">
        <f t="shared" si="12"/>
        <v>796.25000000000364</v>
      </c>
    </row>
    <row r="328" spans="1:4" x14ac:dyDescent="0.2">
      <c r="A328" s="8" t="s">
        <v>338</v>
      </c>
      <c r="B328" s="17">
        <v>-205.866004</v>
      </c>
      <c r="C328" s="17">
        <v>-26.39799</v>
      </c>
      <c r="D328" s="11">
        <f t="shared" si="12"/>
        <v>798.70000000000368</v>
      </c>
    </row>
    <row r="329" spans="1:4" x14ac:dyDescent="0.2">
      <c r="A329" s="8" t="s">
        <v>337</v>
      </c>
      <c r="B329" s="17">
        <v>-203.987404</v>
      </c>
      <c r="C329" s="17">
        <v>-26.495093000000001</v>
      </c>
      <c r="D329" s="11">
        <f t="shared" si="12"/>
        <v>801.15000000000373</v>
      </c>
    </row>
    <row r="330" spans="1:4" x14ac:dyDescent="0.2">
      <c r="A330" s="8" t="s">
        <v>336</v>
      </c>
      <c r="B330" s="17">
        <v>-204.556433</v>
      </c>
      <c r="C330" s="17">
        <v>-26.165578</v>
      </c>
      <c r="D330" s="11">
        <f t="shared" si="12"/>
        <v>803.60000000000377</v>
      </c>
    </row>
    <row r="331" spans="1:4" x14ac:dyDescent="0.2">
      <c r="A331" s="8" t="s">
        <v>335</v>
      </c>
      <c r="B331" s="17">
        <v>-203.579803</v>
      </c>
      <c r="C331" s="17">
        <v>-25.810593999999998</v>
      </c>
      <c r="D331" s="11">
        <f t="shared" si="12"/>
        <v>806.05000000000382</v>
      </c>
    </row>
    <row r="332" spans="1:4" x14ac:dyDescent="0.2">
      <c r="A332" s="8" t="s">
        <v>334</v>
      </c>
      <c r="B332" s="17">
        <v>-205.69734099999999</v>
      </c>
      <c r="C332" s="17">
        <v>-25.371548000000001</v>
      </c>
      <c r="D332" s="11">
        <f t="shared" si="12"/>
        <v>808.50000000000387</v>
      </c>
    </row>
    <row r="333" spans="1:4" x14ac:dyDescent="0.2">
      <c r="A333" s="8" t="s">
        <v>333</v>
      </c>
      <c r="B333" s="17">
        <v>-203.37673000000001</v>
      </c>
      <c r="C333" s="17">
        <v>-24.369249</v>
      </c>
      <c r="D333" s="11">
        <f t="shared" si="12"/>
        <v>810.95000000000391</v>
      </c>
    </row>
    <row r="334" spans="1:4" x14ac:dyDescent="0.2">
      <c r="A334" s="8" t="s">
        <v>332</v>
      </c>
      <c r="B334" s="17">
        <v>-198.424857</v>
      </c>
      <c r="C334" s="17">
        <v>-23.432449999999999</v>
      </c>
      <c r="D334" s="11">
        <f t="shared" si="12"/>
        <v>813.40000000000396</v>
      </c>
    </row>
    <row r="335" spans="1:4" x14ac:dyDescent="0.2">
      <c r="A335" s="8" t="s">
        <v>331</v>
      </c>
      <c r="B335" s="17">
        <v>-203.90956499999999</v>
      </c>
      <c r="C335" s="17">
        <v>-25.009775999999999</v>
      </c>
      <c r="D335" s="11">
        <f t="shared" si="12"/>
        <v>815.850000000004</v>
      </c>
    </row>
    <row r="336" spans="1:4" x14ac:dyDescent="0.2">
      <c r="A336" s="8" t="s">
        <v>330</v>
      </c>
      <c r="B336" s="17"/>
      <c r="C336" s="17"/>
      <c r="D336" s="11">
        <f t="shared" si="12"/>
        <v>818.30000000000405</v>
      </c>
    </row>
    <row r="337" spans="1:4" x14ac:dyDescent="0.2">
      <c r="A337" s="8" t="s">
        <v>329</v>
      </c>
      <c r="B337" s="17">
        <v>-202.20307600000001</v>
      </c>
      <c r="C337" s="17">
        <v>-25.293723</v>
      </c>
      <c r="D337" s="11">
        <f t="shared" si="12"/>
        <v>820.75000000000409</v>
      </c>
    </row>
    <row r="338" spans="1:4" x14ac:dyDescent="0.2">
      <c r="A338" s="8" t="s">
        <v>328</v>
      </c>
      <c r="B338" s="17">
        <v>-198.70675900000001</v>
      </c>
      <c r="C338" s="17">
        <v>-24.499148999999999</v>
      </c>
      <c r="D338" s="11">
        <f t="shared" si="12"/>
        <v>823.20000000000414</v>
      </c>
    </row>
    <row r="339" spans="1:4" x14ac:dyDescent="0.2">
      <c r="A339" s="8" t="s">
        <v>327</v>
      </c>
      <c r="B339" s="17">
        <v>-196.00948299999999</v>
      </c>
      <c r="C339" s="17">
        <v>-23.429773000000001</v>
      </c>
      <c r="D339" s="11">
        <f t="shared" si="12"/>
        <v>825.65000000000418</v>
      </c>
    </row>
    <row r="340" spans="1:4" x14ac:dyDescent="0.2">
      <c r="A340" s="8" t="s">
        <v>326</v>
      </c>
      <c r="B340" s="17">
        <v>-195.69897499999999</v>
      </c>
      <c r="C340" s="17">
        <v>-23.302578</v>
      </c>
      <c r="D340" s="11">
        <f t="shared" si="12"/>
        <v>828.10000000000423</v>
      </c>
    </row>
    <row r="341" spans="1:4" x14ac:dyDescent="0.2">
      <c r="A341" s="8" t="s">
        <v>325</v>
      </c>
      <c r="B341" s="17">
        <v>-199.416787</v>
      </c>
      <c r="C341" s="17">
        <v>-24.693867000000001</v>
      </c>
      <c r="D341" s="11">
        <f t="shared" si="12"/>
        <v>830.55000000000427</v>
      </c>
    </row>
    <row r="342" spans="1:4" x14ac:dyDescent="0.2">
      <c r="A342" s="8" t="s">
        <v>324</v>
      </c>
      <c r="B342" s="17">
        <v>-200.30882</v>
      </c>
      <c r="C342" s="17">
        <v>-26.255604000000002</v>
      </c>
      <c r="D342" s="11">
        <f t="shared" si="12"/>
        <v>833.00000000000432</v>
      </c>
    </row>
    <row r="343" spans="1:4" x14ac:dyDescent="0.2">
      <c r="A343" s="8" t="s">
        <v>323</v>
      </c>
      <c r="B343" s="17">
        <v>-201.15571600000001</v>
      </c>
      <c r="C343" s="17">
        <v>-25.959890000000001</v>
      </c>
      <c r="D343" s="11">
        <f t="shared" si="12"/>
        <v>835.45000000000437</v>
      </c>
    </row>
    <row r="344" spans="1:4" x14ac:dyDescent="0.2">
      <c r="A344" s="8" t="s">
        <v>322</v>
      </c>
      <c r="B344" s="17">
        <v>-203.34184099999999</v>
      </c>
      <c r="C344" s="17">
        <v>-26.307699</v>
      </c>
      <c r="D344" s="11">
        <f t="shared" si="12"/>
        <v>837.90000000000441</v>
      </c>
    </row>
    <row r="345" spans="1:4" x14ac:dyDescent="0.2">
      <c r="A345" s="8" t="s">
        <v>321</v>
      </c>
      <c r="B345" s="17">
        <v>-199.40519499999999</v>
      </c>
      <c r="C345" s="17">
        <v>-23.951177999999999</v>
      </c>
      <c r="D345" s="11">
        <f t="shared" si="12"/>
        <v>840.35000000000446</v>
      </c>
    </row>
    <row r="346" spans="1:4" x14ac:dyDescent="0.2">
      <c r="A346" s="8" t="s">
        <v>320</v>
      </c>
      <c r="B346" s="17">
        <v>-206.52884299999999</v>
      </c>
      <c r="C346" s="17">
        <v>-25.592161999999998</v>
      </c>
      <c r="D346" s="11">
        <f t="shared" si="12"/>
        <v>842.8000000000045</v>
      </c>
    </row>
    <row r="347" spans="1:4" x14ac:dyDescent="0.2">
      <c r="A347" s="8" t="s">
        <v>319</v>
      </c>
      <c r="B347" s="17">
        <v>-203.446958</v>
      </c>
      <c r="C347" s="17">
        <v>-23.249224000000002</v>
      </c>
      <c r="D347" s="11">
        <f t="shared" si="12"/>
        <v>845.25000000000455</v>
      </c>
    </row>
    <row r="348" spans="1:4" x14ac:dyDescent="0.2">
      <c r="A348" s="8" t="s">
        <v>318</v>
      </c>
      <c r="B348" s="17">
        <v>-213.503094</v>
      </c>
      <c r="C348" s="17">
        <v>-26.304690000000001</v>
      </c>
      <c r="D348" s="11">
        <f t="shared" si="12"/>
        <v>847.70000000000459</v>
      </c>
    </row>
    <row r="349" spans="1:4" x14ac:dyDescent="0.2">
      <c r="A349" s="8" t="s">
        <v>317</v>
      </c>
      <c r="B349" s="17">
        <v>-211.436455</v>
      </c>
      <c r="C349" s="17">
        <v>-26.136900000000001</v>
      </c>
      <c r="D349" s="11">
        <f t="shared" si="12"/>
        <v>850.15000000000464</v>
      </c>
    </row>
    <row r="350" spans="1:4" x14ac:dyDescent="0.2">
      <c r="A350" s="8" t="s">
        <v>316</v>
      </c>
      <c r="B350" s="17">
        <v>-210.471191</v>
      </c>
      <c r="C350" s="17">
        <v>-24.104375000000001</v>
      </c>
      <c r="D350" s="11">
        <f t="shared" si="12"/>
        <v>852.60000000000468</v>
      </c>
    </row>
    <row r="351" spans="1:4" x14ac:dyDescent="0.2">
      <c r="A351" s="8" t="s">
        <v>315</v>
      </c>
      <c r="B351" s="17">
        <v>-215.276253</v>
      </c>
      <c r="C351" s="17">
        <v>-27.343382999999999</v>
      </c>
      <c r="D351" s="11">
        <f t="shared" si="12"/>
        <v>855.05000000000473</v>
      </c>
    </row>
    <row r="352" spans="1:4" x14ac:dyDescent="0.2">
      <c r="A352" s="8" t="s">
        <v>314</v>
      </c>
      <c r="B352" s="17">
        <v>-211.42245800000001</v>
      </c>
      <c r="C352" s="17">
        <v>-26.157606999999999</v>
      </c>
      <c r="D352" s="11">
        <f t="shared" si="12"/>
        <v>857.50000000000477</v>
      </c>
    </row>
    <row r="353" spans="1:4" x14ac:dyDescent="0.2">
      <c r="A353" s="8" t="s">
        <v>313</v>
      </c>
      <c r="B353" s="17">
        <v>-209.524047</v>
      </c>
      <c r="C353" s="17">
        <v>-24.608996999999999</v>
      </c>
      <c r="D353" s="11">
        <f t="shared" si="12"/>
        <v>859.95000000000482</v>
      </c>
    </row>
    <row r="354" spans="1:4" x14ac:dyDescent="0.2">
      <c r="A354" s="8" t="s">
        <v>312</v>
      </c>
      <c r="B354" s="17">
        <v>-209.021467</v>
      </c>
      <c r="C354" s="17">
        <v>-24.619804999999999</v>
      </c>
      <c r="D354" s="11">
        <f t="shared" si="12"/>
        <v>862.40000000000487</v>
      </c>
    </row>
    <row r="355" spans="1:4" x14ac:dyDescent="0.2">
      <c r="A355" s="8" t="s">
        <v>311</v>
      </c>
      <c r="B355" s="17">
        <v>-211.819232</v>
      </c>
      <c r="C355" s="17">
        <v>-25.640374000000001</v>
      </c>
      <c r="D355" s="11">
        <f t="shared" si="12"/>
        <v>864.85000000000491</v>
      </c>
    </row>
    <row r="356" spans="1:4" x14ac:dyDescent="0.2">
      <c r="A356" s="8" t="s">
        <v>310</v>
      </c>
      <c r="B356" s="17">
        <v>-217.06465800000001</v>
      </c>
      <c r="C356" s="17">
        <v>-27.225673</v>
      </c>
      <c r="D356" s="11">
        <f t="shared" si="12"/>
        <v>867.30000000000496</v>
      </c>
    </row>
    <row r="357" spans="1:4" x14ac:dyDescent="0.2">
      <c r="A357" s="8" t="s">
        <v>309</v>
      </c>
      <c r="B357" s="17">
        <v>-209.427672</v>
      </c>
      <c r="C357" s="17">
        <v>-25.092683999999998</v>
      </c>
      <c r="D357" s="11">
        <f t="shared" si="12"/>
        <v>869.750000000005</v>
      </c>
    </row>
    <row r="358" spans="1:4" x14ac:dyDescent="0.2">
      <c r="A358" s="8" t="s">
        <v>308</v>
      </c>
      <c r="B358" s="17"/>
      <c r="C358" s="17"/>
      <c r="D358" s="11">
        <f t="shared" si="12"/>
        <v>872.20000000000505</v>
      </c>
    </row>
    <row r="359" spans="1:4" x14ac:dyDescent="0.2">
      <c r="A359" s="8" t="s">
        <v>307</v>
      </c>
      <c r="B359" s="17">
        <v>-210.19198499999999</v>
      </c>
      <c r="C359" s="17">
        <v>-25.854358999999999</v>
      </c>
      <c r="D359" s="11">
        <f t="shared" si="12"/>
        <v>874.65000000000509</v>
      </c>
    </row>
    <row r="360" spans="1:4" x14ac:dyDescent="0.2">
      <c r="A360" s="8" t="s">
        <v>306</v>
      </c>
      <c r="B360" s="17">
        <v>-208.49943099999999</v>
      </c>
      <c r="C360" s="17">
        <v>-25.256761000000001</v>
      </c>
      <c r="D360" s="11">
        <f t="shared" si="12"/>
        <v>877.10000000000514</v>
      </c>
    </row>
    <row r="361" spans="1:4" x14ac:dyDescent="0.2">
      <c r="A361" s="8" t="s">
        <v>305</v>
      </c>
      <c r="B361" s="17">
        <v>-198.51527100000001</v>
      </c>
      <c r="C361" s="17">
        <v>-22.56663</v>
      </c>
      <c r="D361" s="11">
        <f t="shared" si="12"/>
        <v>879.55000000000518</v>
      </c>
    </row>
    <row r="362" spans="1:4" x14ac:dyDescent="0.2">
      <c r="A362" s="8" t="s">
        <v>304</v>
      </c>
      <c r="B362" s="17">
        <v>-195.57672199999999</v>
      </c>
      <c r="C362" s="17">
        <v>-20.983934999999999</v>
      </c>
      <c r="D362" s="11">
        <f t="shared" si="12"/>
        <v>882.00000000000523</v>
      </c>
    </row>
    <row r="363" spans="1:4" x14ac:dyDescent="0.2">
      <c r="A363" s="8" t="s">
        <v>303</v>
      </c>
      <c r="B363" s="17"/>
      <c r="C363" s="17"/>
      <c r="D363" s="11">
        <f t="shared" si="12"/>
        <v>884.45000000000528</v>
      </c>
    </row>
    <row r="364" spans="1:4" x14ac:dyDescent="0.2">
      <c r="A364" s="8" t="s">
        <v>302</v>
      </c>
      <c r="B364" s="17"/>
      <c r="C364" s="17"/>
      <c r="D364" s="11">
        <f t="shared" si="12"/>
        <v>886.90000000000532</v>
      </c>
    </row>
    <row r="365" spans="1:4" x14ac:dyDescent="0.2">
      <c r="A365" s="8" t="s">
        <v>301</v>
      </c>
      <c r="B365" s="17">
        <v>-208.06319500000001</v>
      </c>
      <c r="C365" s="17">
        <v>-27.497440000000001</v>
      </c>
      <c r="D365" s="11">
        <f t="shared" si="12"/>
        <v>889.35000000000537</v>
      </c>
    </row>
    <row r="366" spans="1:4" x14ac:dyDescent="0.2">
      <c r="A366" s="8" t="s">
        <v>300</v>
      </c>
      <c r="B366" s="17">
        <v>-204.61262300000001</v>
      </c>
      <c r="C366" s="17">
        <v>-25.268353000000001</v>
      </c>
      <c r="D366" s="11">
        <f t="shared" si="12"/>
        <v>891.80000000000541</v>
      </c>
    </row>
    <row r="367" spans="1:4" x14ac:dyDescent="0.2">
      <c r="A367" s="8" t="s">
        <v>299</v>
      </c>
      <c r="B367" s="17">
        <v>-211.596262</v>
      </c>
      <c r="C367" s="17">
        <v>-27.347933999999999</v>
      </c>
      <c r="D367" s="11">
        <f t="shared" si="12"/>
        <v>894.25000000000546</v>
      </c>
    </row>
    <row r="368" spans="1:4" x14ac:dyDescent="0.2">
      <c r="A368" s="8" t="s">
        <v>298</v>
      </c>
      <c r="B368" s="17">
        <v>-208.81921500000001</v>
      </c>
      <c r="C368" s="17">
        <v>-25.927576999999999</v>
      </c>
      <c r="D368" s="11">
        <f t="shared" si="12"/>
        <v>896.7000000000055</v>
      </c>
    </row>
    <row r="369" spans="1:4" x14ac:dyDescent="0.2">
      <c r="A369" s="8" t="s">
        <v>297</v>
      </c>
      <c r="B369" s="17">
        <v>-205.27509499999999</v>
      </c>
      <c r="C369" s="17">
        <v>-25.540641000000001</v>
      </c>
      <c r="D369" s="11">
        <f t="shared" si="12"/>
        <v>899.15000000000555</v>
      </c>
    </row>
    <row r="370" spans="1:4" x14ac:dyDescent="0.2">
      <c r="A370" s="8" t="s">
        <v>296</v>
      </c>
      <c r="B370" s="17"/>
      <c r="C370" s="17"/>
      <c r="D370" s="11">
        <f t="shared" si="12"/>
        <v>901.60000000000559</v>
      </c>
    </row>
    <row r="371" spans="1:4" x14ac:dyDescent="0.2">
      <c r="A371" s="8" t="s">
        <v>295</v>
      </c>
      <c r="B371" s="17">
        <v>-208.52801400000001</v>
      </c>
      <c r="C371" s="17">
        <v>-25.466946</v>
      </c>
      <c r="D371" s="11">
        <f t="shared" si="12"/>
        <v>904.05000000000564</v>
      </c>
    </row>
    <row r="372" spans="1:4" x14ac:dyDescent="0.2">
      <c r="A372" s="8" t="s">
        <v>294</v>
      </c>
      <c r="B372" s="17"/>
      <c r="C372" s="17"/>
      <c r="D372" s="11">
        <f t="shared" si="12"/>
        <v>906.50000000000568</v>
      </c>
    </row>
    <row r="373" spans="1:4" x14ac:dyDescent="0.2">
      <c r="A373" s="8" t="s">
        <v>293</v>
      </c>
      <c r="B373" s="17"/>
      <c r="C373" s="17"/>
      <c r="D373" s="11">
        <f t="shared" si="12"/>
        <v>908.95000000000573</v>
      </c>
    </row>
    <row r="374" spans="1:4" x14ac:dyDescent="0.2">
      <c r="A374" s="8" t="s">
        <v>292</v>
      </c>
      <c r="B374" s="17">
        <v>-200.19</v>
      </c>
      <c r="C374" s="17">
        <v>-24.178169</v>
      </c>
      <c r="D374" s="11">
        <f t="shared" si="12"/>
        <v>911.40000000000578</v>
      </c>
    </row>
    <row r="375" spans="1:4" x14ac:dyDescent="0.2">
      <c r="A375" s="8" t="s">
        <v>291</v>
      </c>
      <c r="B375" s="17">
        <v>-194.80013400000001</v>
      </c>
      <c r="C375" s="17">
        <v>-22.745695999999999</v>
      </c>
      <c r="D375" s="11">
        <f t="shared" si="12"/>
        <v>913.85000000000582</v>
      </c>
    </row>
    <row r="376" spans="1:4" x14ac:dyDescent="0.2">
      <c r="A376" s="8" t="s">
        <v>290</v>
      </c>
      <c r="B376" s="17">
        <v>-201.13028800000001</v>
      </c>
      <c r="C376" s="17">
        <v>-26.393584000000001</v>
      </c>
      <c r="D376" s="11">
        <f t="shared" si="12"/>
        <v>916.30000000000587</v>
      </c>
    </row>
    <row r="377" spans="1:4" x14ac:dyDescent="0.2">
      <c r="A377" s="8" t="s">
        <v>289</v>
      </c>
      <c r="B377" s="17">
        <v>-200.76482999999999</v>
      </c>
      <c r="C377" s="17">
        <v>-26.486615</v>
      </c>
      <c r="D377" s="11">
        <f t="shared" si="12"/>
        <v>918.75000000000591</v>
      </c>
    </row>
    <row r="378" spans="1:4" x14ac:dyDescent="0.2">
      <c r="A378" s="8" t="s">
        <v>288</v>
      </c>
      <c r="B378" s="17">
        <v>-200.44023000000001</v>
      </c>
      <c r="C378" s="17">
        <v>-26.235606000000001</v>
      </c>
      <c r="D378" s="11">
        <f t="shared" si="12"/>
        <v>921.20000000000596</v>
      </c>
    </row>
    <row r="379" spans="1:4" x14ac:dyDescent="0.2">
      <c r="A379" s="8" t="s">
        <v>287</v>
      </c>
      <c r="B379" s="8">
        <v>-187.82</v>
      </c>
      <c r="C379" s="8">
        <v>-21.52</v>
      </c>
      <c r="D379" s="11">
        <f t="shared" si="12"/>
        <v>923.650000000006</v>
      </c>
    </row>
    <row r="380" spans="1:4" x14ac:dyDescent="0.2">
      <c r="A380" s="8" t="s">
        <v>286</v>
      </c>
      <c r="B380" s="17">
        <v>-201.69550000000001</v>
      </c>
      <c r="C380" s="17">
        <v>-26.763953000000001</v>
      </c>
      <c r="D380" s="11">
        <f t="shared" si="12"/>
        <v>926.10000000000605</v>
      </c>
    </row>
    <row r="381" spans="1:4" x14ac:dyDescent="0.2">
      <c r="A381" s="8" t="s">
        <v>285</v>
      </c>
      <c r="B381" s="17">
        <v>-201.530981</v>
      </c>
      <c r="C381" s="17">
        <v>-26.449242999999999</v>
      </c>
      <c r="D381" s="11">
        <f t="shared" si="12"/>
        <v>928.55000000000609</v>
      </c>
    </row>
    <row r="382" spans="1:4" x14ac:dyDescent="0.2">
      <c r="A382" s="8" t="s">
        <v>284</v>
      </c>
      <c r="B382" s="17">
        <v>-201.03289599999999</v>
      </c>
      <c r="C382" s="17">
        <v>-26.346314</v>
      </c>
      <c r="D382" s="11">
        <f t="shared" si="12"/>
        <v>931.00000000000614</v>
      </c>
    </row>
    <row r="383" spans="1:4" x14ac:dyDescent="0.2">
      <c r="A383" s="8" t="s">
        <v>283</v>
      </c>
      <c r="B383" s="17">
        <v>-200.455928</v>
      </c>
      <c r="C383" s="17">
        <v>-26.540163</v>
      </c>
      <c r="D383" s="11">
        <f t="shared" si="12"/>
        <v>933.45000000000618</v>
      </c>
    </row>
    <row r="384" spans="1:4" x14ac:dyDescent="0.2">
      <c r="A384" s="8" t="s">
        <v>282</v>
      </c>
      <c r="B384" s="8">
        <v>-195.09</v>
      </c>
      <c r="C384" s="8">
        <v>-24.92</v>
      </c>
      <c r="D384" s="11">
        <f t="shared" si="12"/>
        <v>935.90000000000623</v>
      </c>
    </row>
    <row r="385" spans="1:4" x14ac:dyDescent="0.2">
      <c r="A385" s="21" t="s">
        <v>281</v>
      </c>
      <c r="B385" s="20">
        <v>-193.98081500000001</v>
      </c>
      <c r="C385" s="20">
        <v>-25.47485</v>
      </c>
      <c r="D385" s="11">
        <f t="shared" si="12"/>
        <v>938.35000000000628</v>
      </c>
    </row>
    <row r="386" spans="1:4" x14ac:dyDescent="0.2">
      <c r="A386" s="21" t="s">
        <v>280</v>
      </c>
      <c r="B386" s="21">
        <v>-186.63</v>
      </c>
      <c r="C386" s="21">
        <v>-23.77</v>
      </c>
      <c r="D386" s="11">
        <f t="shared" si="12"/>
        <v>940.80000000000632</v>
      </c>
    </row>
    <row r="387" spans="1:4" x14ac:dyDescent="0.2">
      <c r="A387" s="21" t="s">
        <v>279</v>
      </c>
      <c r="B387" s="20">
        <v>-202.683008</v>
      </c>
      <c r="C387" s="20">
        <v>-26.461172999999999</v>
      </c>
      <c r="D387" s="11">
        <f t="shared" ref="D387:D450" si="13">D386+2.45</f>
        <v>943.25000000000637</v>
      </c>
    </row>
    <row r="388" spans="1:4" x14ac:dyDescent="0.2">
      <c r="A388" s="21" t="s">
        <v>278</v>
      </c>
      <c r="B388" s="20">
        <v>-202.85837799999999</v>
      </c>
      <c r="C388" s="20">
        <v>-26.548057</v>
      </c>
      <c r="D388" s="11">
        <f t="shared" si="13"/>
        <v>945.70000000000641</v>
      </c>
    </row>
    <row r="389" spans="1:4" x14ac:dyDescent="0.2">
      <c r="A389" s="21" t="s">
        <v>277</v>
      </c>
      <c r="B389" s="20">
        <v>-203.42320599999999</v>
      </c>
      <c r="C389" s="20">
        <v>-26.450747</v>
      </c>
      <c r="D389" s="11">
        <f t="shared" si="13"/>
        <v>948.15000000000646</v>
      </c>
    </row>
    <row r="390" spans="1:4" x14ac:dyDescent="0.2">
      <c r="A390" s="21" t="s">
        <v>276</v>
      </c>
      <c r="B390" s="20">
        <v>-201.76060699999999</v>
      </c>
      <c r="C390" s="20">
        <v>-26.049343</v>
      </c>
      <c r="D390" s="11">
        <f t="shared" si="13"/>
        <v>950.6000000000065</v>
      </c>
    </row>
    <row r="391" spans="1:4" x14ac:dyDescent="0.2">
      <c r="A391" s="21" t="s">
        <v>275</v>
      </c>
      <c r="B391" s="20">
        <v>-187.11108300000001</v>
      </c>
      <c r="C391" s="20">
        <v>-27.721166</v>
      </c>
      <c r="D391" s="11">
        <f t="shared" si="13"/>
        <v>953.05000000000655</v>
      </c>
    </row>
    <row r="392" spans="1:4" x14ac:dyDescent="0.2">
      <c r="A392" s="21" t="s">
        <v>274</v>
      </c>
      <c r="B392" s="21">
        <v>-177.07</v>
      </c>
      <c r="C392" s="21"/>
      <c r="D392" s="11">
        <f t="shared" si="13"/>
        <v>955.50000000000659</v>
      </c>
    </row>
    <row r="393" spans="1:4" x14ac:dyDescent="0.2">
      <c r="A393" s="21" t="s">
        <v>273</v>
      </c>
      <c r="B393" s="20">
        <v>-201.56111100000001</v>
      </c>
      <c r="C393" s="20">
        <v>-23.963546999999998</v>
      </c>
      <c r="D393" s="11">
        <f t="shared" si="13"/>
        <v>957.95000000000664</v>
      </c>
    </row>
    <row r="394" spans="1:4" x14ac:dyDescent="0.2">
      <c r="A394" s="21" t="s">
        <v>272</v>
      </c>
      <c r="B394" s="21">
        <v>-163.04</v>
      </c>
      <c r="C394" s="21"/>
      <c r="D394" s="11">
        <f t="shared" si="13"/>
        <v>960.40000000000668</v>
      </c>
    </row>
    <row r="395" spans="1:4" x14ac:dyDescent="0.2">
      <c r="A395" s="21" t="s">
        <v>271</v>
      </c>
      <c r="B395" s="20">
        <v>-205.829635</v>
      </c>
      <c r="C395" s="20">
        <v>-24.955383000000001</v>
      </c>
      <c r="D395" s="11">
        <f t="shared" si="13"/>
        <v>962.85000000000673</v>
      </c>
    </row>
    <row r="396" spans="1:4" x14ac:dyDescent="0.2">
      <c r="A396" s="21" t="s">
        <v>270</v>
      </c>
      <c r="B396" s="20">
        <v>-211.46226200000001</v>
      </c>
      <c r="C396" s="20">
        <v>-26.537413999999998</v>
      </c>
      <c r="D396" s="11">
        <f t="shared" si="13"/>
        <v>965.30000000000678</v>
      </c>
    </row>
    <row r="397" spans="1:4" x14ac:dyDescent="0.2">
      <c r="A397" s="21" t="s">
        <v>269</v>
      </c>
      <c r="B397" s="20">
        <v>-212.56597300000001</v>
      </c>
      <c r="C397" s="20">
        <v>-25.560449999999999</v>
      </c>
      <c r="D397" s="11">
        <f t="shared" si="13"/>
        <v>967.75000000000682</v>
      </c>
    </row>
    <row r="398" spans="1:4" x14ac:dyDescent="0.2">
      <c r="A398" s="21" t="s">
        <v>268</v>
      </c>
      <c r="B398" s="20">
        <v>-212.16743199999999</v>
      </c>
      <c r="C398" s="20">
        <v>-26.099692000000001</v>
      </c>
      <c r="D398" s="11">
        <f t="shared" si="13"/>
        <v>970.20000000000687</v>
      </c>
    </row>
    <row r="399" spans="1:4" x14ac:dyDescent="0.2">
      <c r="A399" s="21" t="s">
        <v>267</v>
      </c>
      <c r="B399" s="20">
        <v>-213.22742400000001</v>
      </c>
      <c r="C399" s="20">
        <v>-26.142536</v>
      </c>
      <c r="D399" s="11">
        <f t="shared" si="13"/>
        <v>972.65000000000691</v>
      </c>
    </row>
    <row r="400" spans="1:4" x14ac:dyDescent="0.2">
      <c r="A400" s="21" t="s">
        <v>266</v>
      </c>
      <c r="B400" s="20">
        <v>-212.61187799999999</v>
      </c>
      <c r="C400" s="20">
        <v>-25.885472</v>
      </c>
      <c r="D400" s="11">
        <f t="shared" si="13"/>
        <v>975.10000000000696</v>
      </c>
    </row>
    <row r="401" spans="1:5" x14ac:dyDescent="0.2">
      <c r="A401" s="21" t="s">
        <v>265</v>
      </c>
      <c r="B401" s="20">
        <v>-216.05476400000001</v>
      </c>
      <c r="C401" s="20">
        <v>-26.240043</v>
      </c>
      <c r="D401" s="11">
        <f t="shared" si="13"/>
        <v>977.550000000007</v>
      </c>
      <c r="E401" s="11"/>
    </row>
    <row r="402" spans="1:5" x14ac:dyDescent="0.2">
      <c r="A402" s="21" t="s">
        <v>264</v>
      </c>
      <c r="B402" s="20">
        <v>-210.91671700000001</v>
      </c>
      <c r="C402" s="20">
        <v>-27.020149</v>
      </c>
      <c r="D402" s="11">
        <f t="shared" si="13"/>
        <v>980.00000000000705</v>
      </c>
    </row>
    <row r="403" spans="1:5" x14ac:dyDescent="0.2">
      <c r="A403" s="21" t="s">
        <v>263</v>
      </c>
      <c r="B403" s="20">
        <v>-205.24239900000001</v>
      </c>
      <c r="C403" s="20">
        <v>-25.098870999999999</v>
      </c>
      <c r="D403" s="11">
        <f t="shared" si="13"/>
        <v>982.45000000000709</v>
      </c>
    </row>
    <row r="404" spans="1:5" x14ac:dyDescent="0.2">
      <c r="A404" s="21" t="s">
        <v>262</v>
      </c>
      <c r="B404" s="20">
        <v>-211.779976</v>
      </c>
      <c r="C404" s="20">
        <v>-27.405335999999998</v>
      </c>
      <c r="D404" s="11">
        <f t="shared" si="13"/>
        <v>984.90000000000714</v>
      </c>
    </row>
    <row r="405" spans="1:5" x14ac:dyDescent="0.2">
      <c r="A405" s="21" t="s">
        <v>261</v>
      </c>
      <c r="B405" s="20">
        <v>-211.14443499999999</v>
      </c>
      <c r="C405" s="20">
        <v>-27.203423000000001</v>
      </c>
      <c r="D405" s="11">
        <f t="shared" si="13"/>
        <v>987.35000000000719</v>
      </c>
    </row>
    <row r="406" spans="1:5" x14ac:dyDescent="0.2">
      <c r="A406" s="21" t="s">
        <v>260</v>
      </c>
      <c r="B406" s="20">
        <v>-211.32660999999999</v>
      </c>
      <c r="C406" s="20">
        <v>-27.010829000000001</v>
      </c>
      <c r="D406" s="11">
        <f t="shared" si="13"/>
        <v>989.80000000000723</v>
      </c>
    </row>
    <row r="407" spans="1:5" x14ac:dyDescent="0.2">
      <c r="A407" s="21" t="s">
        <v>259</v>
      </c>
      <c r="B407" s="20">
        <v>-208.20790600000001</v>
      </c>
      <c r="C407" s="20">
        <v>-27.560444</v>
      </c>
      <c r="D407" s="11">
        <f t="shared" si="13"/>
        <v>992.25000000000728</v>
      </c>
    </row>
    <row r="408" spans="1:5" x14ac:dyDescent="0.2">
      <c r="A408" s="21" t="s">
        <v>258</v>
      </c>
      <c r="B408" s="20">
        <v>-208.75634099999999</v>
      </c>
      <c r="C408" s="20">
        <v>-27.146701</v>
      </c>
      <c r="D408" s="11">
        <f t="shared" si="13"/>
        <v>994.70000000000732</v>
      </c>
    </row>
    <row r="409" spans="1:5" x14ac:dyDescent="0.2">
      <c r="A409" s="21" t="s">
        <v>257</v>
      </c>
      <c r="B409" s="20">
        <v>-206.10344699999999</v>
      </c>
      <c r="C409" s="20">
        <v>-27.443982999999999</v>
      </c>
      <c r="D409" s="11">
        <f t="shared" si="13"/>
        <v>997.15000000000737</v>
      </c>
    </row>
    <row r="410" spans="1:5" x14ac:dyDescent="0.2">
      <c r="A410" s="21" t="s">
        <v>256</v>
      </c>
      <c r="B410" s="20">
        <v>-205.100109</v>
      </c>
      <c r="C410" s="20">
        <v>-26.362120999999998</v>
      </c>
      <c r="D410" s="11">
        <f t="shared" si="13"/>
        <v>999.60000000000741</v>
      </c>
    </row>
    <row r="411" spans="1:5" x14ac:dyDescent="0.2">
      <c r="A411" s="21" t="s">
        <v>255</v>
      </c>
      <c r="B411" s="20">
        <v>-207.90605500000001</v>
      </c>
      <c r="C411" s="20">
        <v>-26.607302000000001</v>
      </c>
      <c r="D411" s="11">
        <f t="shared" si="13"/>
        <v>1002.0500000000075</v>
      </c>
      <c r="E411" s="11"/>
    </row>
    <row r="412" spans="1:5" x14ac:dyDescent="0.2">
      <c r="A412" s="21" t="s">
        <v>254</v>
      </c>
      <c r="B412" s="20">
        <v>-205.609499</v>
      </c>
      <c r="C412" s="20">
        <v>-26.050128999999998</v>
      </c>
      <c r="D412" s="11">
        <f t="shared" si="13"/>
        <v>1004.5000000000075</v>
      </c>
    </row>
    <row r="413" spans="1:5" x14ac:dyDescent="0.2">
      <c r="A413" s="21" t="s">
        <v>253</v>
      </c>
      <c r="B413" s="20">
        <v>-204.42912200000001</v>
      </c>
      <c r="C413" s="20">
        <v>-26.108599000000002</v>
      </c>
      <c r="D413" s="11">
        <f t="shared" si="13"/>
        <v>1006.9500000000075</v>
      </c>
    </row>
    <row r="414" spans="1:5" x14ac:dyDescent="0.2">
      <c r="A414" s="21" t="s">
        <v>252</v>
      </c>
      <c r="B414" s="20">
        <v>-204.720494</v>
      </c>
      <c r="C414" s="20">
        <v>-26.036636000000001</v>
      </c>
      <c r="D414" s="11">
        <f t="shared" si="13"/>
        <v>1009.4000000000076</v>
      </c>
    </row>
    <row r="415" spans="1:5" x14ac:dyDescent="0.2">
      <c r="A415" s="21" t="s">
        <v>251</v>
      </c>
      <c r="B415" s="20">
        <v>-204.14625699999999</v>
      </c>
      <c r="C415" s="20">
        <v>-25.906202</v>
      </c>
      <c r="D415" s="11">
        <f t="shared" si="13"/>
        <v>1011.8500000000076</v>
      </c>
    </row>
    <row r="416" spans="1:5" x14ac:dyDescent="0.2">
      <c r="A416" s="21" t="s">
        <v>250</v>
      </c>
      <c r="B416" s="20">
        <v>-199.56086199999999</v>
      </c>
      <c r="C416" s="20">
        <v>-24.703811000000002</v>
      </c>
      <c r="D416" s="11">
        <f t="shared" si="13"/>
        <v>1014.3000000000077</v>
      </c>
    </row>
    <row r="417" spans="1:5" x14ac:dyDescent="0.2">
      <c r="A417" s="21" t="s">
        <v>249</v>
      </c>
      <c r="B417" s="20">
        <v>-201.889149</v>
      </c>
      <c r="C417" s="20">
        <v>-25.784562000000001</v>
      </c>
      <c r="D417" s="11">
        <f t="shared" si="13"/>
        <v>1016.7500000000077</v>
      </c>
    </row>
    <row r="418" spans="1:5" x14ac:dyDescent="0.2">
      <c r="A418" s="21" t="s">
        <v>248</v>
      </c>
      <c r="B418" s="20">
        <v>-206.768674</v>
      </c>
      <c r="C418" s="20">
        <v>-26.510891999999998</v>
      </c>
      <c r="D418" s="11">
        <f t="shared" si="13"/>
        <v>1019.2000000000078</v>
      </c>
    </row>
    <row r="419" spans="1:5" x14ac:dyDescent="0.2">
      <c r="A419" s="21" t="s">
        <v>247</v>
      </c>
      <c r="B419" s="20">
        <v>-206.89248000000001</v>
      </c>
      <c r="C419" s="20">
        <v>-26.328118</v>
      </c>
      <c r="D419" s="11">
        <f t="shared" si="13"/>
        <v>1021.6500000000078</v>
      </c>
    </row>
    <row r="420" spans="1:5" x14ac:dyDescent="0.2">
      <c r="A420" s="21" t="s">
        <v>246</v>
      </c>
      <c r="B420" s="20">
        <v>-204.47531699999999</v>
      </c>
      <c r="C420" s="20">
        <v>-26.029320999999999</v>
      </c>
      <c r="D420" s="11">
        <f t="shared" si="13"/>
        <v>1024.1000000000079</v>
      </c>
    </row>
    <row r="421" spans="1:5" x14ac:dyDescent="0.2">
      <c r="A421" s="21" t="s">
        <v>245</v>
      </c>
      <c r="B421" s="20">
        <v>-203.98402400000001</v>
      </c>
      <c r="C421" s="20">
        <v>-25.846546</v>
      </c>
      <c r="D421" s="11">
        <f t="shared" si="13"/>
        <v>1026.5500000000079</v>
      </c>
      <c r="E421" s="11"/>
    </row>
    <row r="422" spans="1:5" x14ac:dyDescent="0.2">
      <c r="A422" s="21" t="s">
        <v>244</v>
      </c>
      <c r="B422" s="22">
        <v>-218.32427300000001</v>
      </c>
      <c r="C422" s="22">
        <v>-27.546033999999999</v>
      </c>
      <c r="D422" s="11">
        <f t="shared" si="13"/>
        <v>1029.000000000008</v>
      </c>
    </row>
    <row r="423" spans="1:5" x14ac:dyDescent="0.2">
      <c r="A423" s="21" t="s">
        <v>243</v>
      </c>
      <c r="B423" s="20">
        <v>-217.92402100000001</v>
      </c>
      <c r="C423" s="20">
        <v>-27.416440999999999</v>
      </c>
      <c r="D423" s="11">
        <f t="shared" si="13"/>
        <v>1031.450000000008</v>
      </c>
    </row>
    <row r="424" spans="1:5" x14ac:dyDescent="0.2">
      <c r="A424" s="21" t="s">
        <v>242</v>
      </c>
      <c r="B424" s="20">
        <v>-219.79458500000001</v>
      </c>
      <c r="C424" s="20">
        <v>-27.478152000000001</v>
      </c>
      <c r="D424" s="11">
        <f t="shared" si="13"/>
        <v>1033.900000000008</v>
      </c>
    </row>
    <row r="425" spans="1:5" x14ac:dyDescent="0.2">
      <c r="A425" s="21" t="s">
        <v>241</v>
      </c>
      <c r="B425" s="20">
        <v>-219.76395299999999</v>
      </c>
      <c r="C425" s="20">
        <v>-27.564547000000001</v>
      </c>
      <c r="D425" s="11">
        <f t="shared" si="13"/>
        <v>1036.3500000000081</v>
      </c>
    </row>
    <row r="426" spans="1:5" x14ac:dyDescent="0.2">
      <c r="A426" s="21" t="s">
        <v>240</v>
      </c>
      <c r="B426" s="20">
        <v>-219.28426899999999</v>
      </c>
      <c r="C426" s="20">
        <v>-28.262709000000001</v>
      </c>
      <c r="D426" s="11">
        <f t="shared" si="13"/>
        <v>1038.8000000000081</v>
      </c>
    </row>
    <row r="427" spans="1:5" x14ac:dyDescent="0.2">
      <c r="A427" s="21" t="s">
        <v>239</v>
      </c>
      <c r="B427" s="20">
        <v>-218.495364</v>
      </c>
      <c r="C427" s="20">
        <v>-27.613008000000001</v>
      </c>
      <c r="D427" s="11">
        <f t="shared" si="13"/>
        <v>1041.2500000000082</v>
      </c>
    </row>
    <row r="428" spans="1:5" x14ac:dyDescent="0.2">
      <c r="A428" s="21" t="s">
        <v>238</v>
      </c>
      <c r="B428" s="20">
        <v>-214.68156300000001</v>
      </c>
      <c r="C428" s="20">
        <v>-27.983729</v>
      </c>
      <c r="D428" s="11">
        <f t="shared" si="13"/>
        <v>1043.7000000000082</v>
      </c>
    </row>
    <row r="429" spans="1:5" x14ac:dyDescent="0.2">
      <c r="A429" s="21" t="s">
        <v>237</v>
      </c>
      <c r="B429" s="20">
        <v>-228.069614</v>
      </c>
      <c r="C429" s="20">
        <v>-29.459358999999999</v>
      </c>
      <c r="D429" s="11">
        <f t="shared" si="13"/>
        <v>1046.1500000000083</v>
      </c>
    </row>
    <row r="430" spans="1:5" x14ac:dyDescent="0.2">
      <c r="A430" s="21" t="s">
        <v>236</v>
      </c>
      <c r="B430" s="20">
        <v>-217.75395900000001</v>
      </c>
      <c r="C430" s="20">
        <v>-27.722082</v>
      </c>
      <c r="D430" s="11">
        <f t="shared" si="13"/>
        <v>1048.6000000000083</v>
      </c>
      <c r="E430" s="11"/>
    </row>
    <row r="431" spans="1:5" x14ac:dyDescent="0.2">
      <c r="A431" s="21" t="s">
        <v>235</v>
      </c>
      <c r="B431" s="20">
        <v>-218.07406399999999</v>
      </c>
      <c r="C431" s="20">
        <v>-28.235835000000002</v>
      </c>
      <c r="D431" s="11">
        <f t="shared" si="13"/>
        <v>1051.0500000000084</v>
      </c>
    </row>
    <row r="432" spans="1:5" x14ac:dyDescent="0.2">
      <c r="A432" s="21" t="s">
        <v>234</v>
      </c>
      <c r="B432" s="20">
        <v>-219.34052199999999</v>
      </c>
      <c r="C432" s="20">
        <v>-27.672643000000001</v>
      </c>
      <c r="D432" s="11">
        <f t="shared" si="13"/>
        <v>1053.5000000000084</v>
      </c>
    </row>
    <row r="433" spans="1:4" x14ac:dyDescent="0.2">
      <c r="A433" s="21" t="s">
        <v>233</v>
      </c>
      <c r="B433" s="20">
        <v>-214.96608599999999</v>
      </c>
      <c r="C433" s="20">
        <v>-26.181768999999999</v>
      </c>
      <c r="D433" s="11">
        <f t="shared" si="13"/>
        <v>1055.9500000000085</v>
      </c>
    </row>
    <row r="434" spans="1:4" x14ac:dyDescent="0.2">
      <c r="A434" s="16" t="s">
        <v>232</v>
      </c>
      <c r="B434" s="15">
        <v>-218.360152</v>
      </c>
      <c r="C434" s="15">
        <v>-27.123493</v>
      </c>
      <c r="D434" s="11">
        <f t="shared" si="13"/>
        <v>1058.4000000000085</v>
      </c>
    </row>
    <row r="435" spans="1:4" x14ac:dyDescent="0.2">
      <c r="A435" s="16" t="s">
        <v>231</v>
      </c>
      <c r="B435" s="15">
        <v>-217.62177199999999</v>
      </c>
      <c r="C435" s="15">
        <v>-27.217286999999999</v>
      </c>
      <c r="D435" s="11">
        <f t="shared" si="13"/>
        <v>1060.8500000000085</v>
      </c>
    </row>
    <row r="436" spans="1:4" x14ac:dyDescent="0.2">
      <c r="A436" s="16" t="s">
        <v>230</v>
      </c>
      <c r="B436" s="15">
        <v>-209.97943599999999</v>
      </c>
      <c r="C436" s="15">
        <v>-25.013124000000001</v>
      </c>
      <c r="D436" s="11">
        <f t="shared" si="13"/>
        <v>1063.3000000000086</v>
      </c>
    </row>
    <row r="437" spans="1:4" x14ac:dyDescent="0.2">
      <c r="A437" s="16" t="s">
        <v>229</v>
      </c>
      <c r="B437" s="15">
        <v>-209.88055</v>
      </c>
      <c r="C437" s="15">
        <v>-26.038135</v>
      </c>
      <c r="D437" s="11">
        <f t="shared" si="13"/>
        <v>1065.7500000000086</v>
      </c>
    </row>
    <row r="438" spans="1:4" x14ac:dyDescent="0.2">
      <c r="A438" s="16" t="s">
        <v>228</v>
      </c>
      <c r="B438" s="15">
        <v>-202.795141</v>
      </c>
      <c r="C438" s="15">
        <v>-23.318474999999999</v>
      </c>
      <c r="D438" s="11">
        <f t="shared" si="13"/>
        <v>1068.2000000000087</v>
      </c>
    </row>
    <row r="439" spans="1:4" x14ac:dyDescent="0.2">
      <c r="A439" s="16" t="s">
        <v>227</v>
      </c>
      <c r="B439" s="16">
        <v>-176.77</v>
      </c>
      <c r="C439" s="16"/>
      <c r="D439" s="11">
        <f t="shared" si="13"/>
        <v>1070.6500000000087</v>
      </c>
    </row>
    <row r="440" spans="1:4" x14ac:dyDescent="0.2">
      <c r="A440" s="16" t="s">
        <v>226</v>
      </c>
      <c r="B440" s="15">
        <v>-205.24303</v>
      </c>
      <c r="C440" s="15">
        <v>-24.388724</v>
      </c>
      <c r="D440" s="11">
        <f t="shared" si="13"/>
        <v>1073.1000000000088</v>
      </c>
    </row>
    <row r="441" spans="1:4" x14ac:dyDescent="0.2">
      <c r="A441" s="16" t="s">
        <v>225</v>
      </c>
      <c r="B441" s="16">
        <v>-132.02000000000001</v>
      </c>
      <c r="C441" s="16"/>
      <c r="D441" s="11">
        <f t="shared" si="13"/>
        <v>1075.5500000000088</v>
      </c>
    </row>
    <row r="442" spans="1:4" x14ac:dyDescent="0.2">
      <c r="A442" s="16" t="s">
        <v>224</v>
      </c>
      <c r="B442" s="15">
        <v>-198.66708600000001</v>
      </c>
      <c r="C442" s="15">
        <v>-23.099989000000001</v>
      </c>
      <c r="D442" s="11">
        <f t="shared" si="13"/>
        <v>1078.0000000000089</v>
      </c>
    </row>
    <row r="443" spans="1:4" x14ac:dyDescent="0.2">
      <c r="A443" s="16" t="s">
        <v>223</v>
      </c>
      <c r="B443" s="15">
        <v>-207.493415</v>
      </c>
      <c r="C443" s="15">
        <v>-26.494316000000001</v>
      </c>
      <c r="D443" s="11">
        <f t="shared" si="13"/>
        <v>1080.4500000000089</v>
      </c>
    </row>
    <row r="444" spans="1:4" x14ac:dyDescent="0.2">
      <c r="A444" s="16" t="s">
        <v>222</v>
      </c>
      <c r="B444" s="15">
        <v>-200.61434199999999</v>
      </c>
      <c r="C444" s="15">
        <v>-23.819997999999998</v>
      </c>
      <c r="D444" s="11">
        <f t="shared" si="13"/>
        <v>1082.900000000009</v>
      </c>
    </row>
    <row r="445" spans="1:4" x14ac:dyDescent="0.2">
      <c r="A445" s="16" t="s">
        <v>221</v>
      </c>
      <c r="B445" s="15">
        <v>-198.00362200000001</v>
      </c>
      <c r="C445" s="15"/>
      <c r="D445" s="11">
        <f t="shared" si="13"/>
        <v>1085.350000000009</v>
      </c>
    </row>
    <row r="446" spans="1:4" x14ac:dyDescent="0.2">
      <c r="A446" s="16" t="s">
        <v>220</v>
      </c>
      <c r="B446" s="16">
        <v>-182.14</v>
      </c>
      <c r="C446" s="16"/>
      <c r="D446" s="11">
        <f t="shared" si="13"/>
        <v>1087.800000000009</v>
      </c>
    </row>
    <row r="447" spans="1:4" x14ac:dyDescent="0.2">
      <c r="A447" s="16" t="s">
        <v>219</v>
      </c>
      <c r="B447" s="15">
        <v>-205.043567</v>
      </c>
      <c r="C447" s="15">
        <v>-24.486015999999999</v>
      </c>
      <c r="D447" s="11">
        <f t="shared" si="13"/>
        <v>1090.2500000000091</v>
      </c>
    </row>
    <row r="448" spans="1:4" x14ac:dyDescent="0.2">
      <c r="A448" s="16" t="s">
        <v>218</v>
      </c>
      <c r="B448" s="16">
        <v>-187.94</v>
      </c>
      <c r="C448" s="16"/>
      <c r="D448" s="11">
        <f t="shared" si="13"/>
        <v>1092.7000000000091</v>
      </c>
    </row>
    <row r="449" spans="1:4" x14ac:dyDescent="0.2">
      <c r="A449" s="19" t="s">
        <v>217</v>
      </c>
      <c r="B449" s="16"/>
      <c r="C449" s="16"/>
      <c r="D449" s="11">
        <f t="shared" si="13"/>
        <v>1095.1500000000092</v>
      </c>
    </row>
    <row r="450" spans="1:4" x14ac:dyDescent="0.2">
      <c r="A450" s="16" t="s">
        <v>216</v>
      </c>
      <c r="B450" s="16">
        <v>-173.065</v>
      </c>
      <c r="C450" s="16"/>
      <c r="D450" s="11">
        <f t="shared" si="13"/>
        <v>1097.6000000000092</v>
      </c>
    </row>
    <row r="451" spans="1:4" x14ac:dyDescent="0.2">
      <c r="A451" s="16" t="s">
        <v>215</v>
      </c>
      <c r="B451" s="15">
        <v>-206.99606199999999</v>
      </c>
      <c r="C451" s="15">
        <v>-23.143111999999999</v>
      </c>
      <c r="D451" s="11">
        <f t="shared" ref="D451:D514" si="14">D450+2.45</f>
        <v>1100.0500000000093</v>
      </c>
    </row>
    <row r="452" spans="1:4" x14ac:dyDescent="0.2">
      <c r="A452" s="16" t="s">
        <v>214</v>
      </c>
      <c r="B452" s="15">
        <v>-210.992321</v>
      </c>
      <c r="C452" s="15">
        <v>-25.098766000000001</v>
      </c>
      <c r="D452" s="11">
        <f t="shared" si="14"/>
        <v>1102.5000000000093</v>
      </c>
    </row>
    <row r="453" spans="1:4" x14ac:dyDescent="0.2">
      <c r="A453" s="16" t="s">
        <v>213</v>
      </c>
      <c r="B453" s="16">
        <v>-191.15</v>
      </c>
      <c r="C453" s="16"/>
      <c r="D453" s="11">
        <f t="shared" si="14"/>
        <v>1104.9500000000094</v>
      </c>
    </row>
    <row r="454" spans="1:4" x14ac:dyDescent="0.2">
      <c r="A454" s="16" t="s">
        <v>212</v>
      </c>
      <c r="B454" s="15">
        <v>-217.03125700000001</v>
      </c>
      <c r="C454" s="15">
        <v>-25.320706999999999</v>
      </c>
      <c r="D454" s="11">
        <f t="shared" si="14"/>
        <v>1107.4000000000094</v>
      </c>
    </row>
    <row r="455" spans="1:4" x14ac:dyDescent="0.2">
      <c r="A455" s="16" t="s">
        <v>211</v>
      </c>
      <c r="B455" s="15">
        <v>-219.99531200000001</v>
      </c>
      <c r="C455" s="15">
        <v>-25.952756000000001</v>
      </c>
      <c r="D455" s="11">
        <f t="shared" si="14"/>
        <v>1109.8500000000095</v>
      </c>
    </row>
    <row r="456" spans="1:4" x14ac:dyDescent="0.2">
      <c r="A456" s="16" t="s">
        <v>210</v>
      </c>
      <c r="B456" s="15">
        <v>-219.030473</v>
      </c>
      <c r="C456" s="15">
        <v>-25.243510000000001</v>
      </c>
      <c r="D456" s="11">
        <f t="shared" si="14"/>
        <v>1112.3000000000095</v>
      </c>
    </row>
    <row r="457" spans="1:4" x14ac:dyDescent="0.2">
      <c r="A457" s="16" t="s">
        <v>209</v>
      </c>
      <c r="B457" s="15">
        <v>-226.703552</v>
      </c>
      <c r="C457" s="15">
        <v>-27.786180999999999</v>
      </c>
      <c r="D457" s="11">
        <f t="shared" si="14"/>
        <v>1114.7500000000095</v>
      </c>
    </row>
    <row r="458" spans="1:4" x14ac:dyDescent="0.2">
      <c r="A458" s="19" t="s">
        <v>208</v>
      </c>
      <c r="B458" s="15">
        <v>-215.843075</v>
      </c>
      <c r="C458" s="15">
        <v>-24.916622</v>
      </c>
      <c r="D458" s="11">
        <f t="shared" si="14"/>
        <v>1117.2000000000096</v>
      </c>
    </row>
    <row r="459" spans="1:4" x14ac:dyDescent="0.2">
      <c r="A459" s="19" t="s">
        <v>207</v>
      </c>
      <c r="B459" s="15">
        <v>-218.66040000000001</v>
      </c>
      <c r="C459" s="15">
        <v>-24.953543</v>
      </c>
      <c r="D459" s="11">
        <f t="shared" si="14"/>
        <v>1119.6500000000096</v>
      </c>
    </row>
    <row r="460" spans="1:4" x14ac:dyDescent="0.2">
      <c r="A460" s="19" t="s">
        <v>206</v>
      </c>
      <c r="B460" s="15">
        <v>-217.049487</v>
      </c>
      <c r="C460" s="15">
        <v>-25.051075000000001</v>
      </c>
      <c r="D460" s="11">
        <f t="shared" si="14"/>
        <v>1122.1000000000097</v>
      </c>
    </row>
    <row r="461" spans="1:4" x14ac:dyDescent="0.2">
      <c r="A461" s="19" t="s">
        <v>205</v>
      </c>
      <c r="B461" s="15">
        <v>-224.11937399999999</v>
      </c>
      <c r="C461" s="15">
        <v>-26.535060000000001</v>
      </c>
      <c r="D461" s="11">
        <f t="shared" si="14"/>
        <v>1124.5500000000097</v>
      </c>
    </row>
    <row r="462" spans="1:4" x14ac:dyDescent="0.2">
      <c r="A462" s="19" t="s">
        <v>204</v>
      </c>
      <c r="B462" s="15">
        <v>-213.29824400000001</v>
      </c>
      <c r="C462" s="15">
        <v>-23.516072999999999</v>
      </c>
      <c r="D462" s="11">
        <f t="shared" si="14"/>
        <v>1127.0000000000098</v>
      </c>
    </row>
    <row r="463" spans="1:4" x14ac:dyDescent="0.2">
      <c r="A463" s="19" t="s">
        <v>203</v>
      </c>
      <c r="B463" s="15"/>
      <c r="C463" s="15"/>
      <c r="D463" s="11">
        <f t="shared" si="14"/>
        <v>1129.4500000000098</v>
      </c>
    </row>
    <row r="464" spans="1:4" x14ac:dyDescent="0.2">
      <c r="A464" s="19" t="s">
        <v>202</v>
      </c>
      <c r="B464" s="15">
        <v>-217.139084</v>
      </c>
      <c r="C464" s="15">
        <v>-26.301345999999999</v>
      </c>
      <c r="D464" s="11">
        <f t="shared" si="14"/>
        <v>1131.9000000000099</v>
      </c>
    </row>
    <row r="465" spans="1:4" x14ac:dyDescent="0.2">
      <c r="A465" s="16" t="s">
        <v>201</v>
      </c>
      <c r="B465" s="16">
        <v>-212.51</v>
      </c>
      <c r="C465" s="16">
        <v>-27.61</v>
      </c>
      <c r="D465" s="11">
        <f t="shared" si="14"/>
        <v>1134.3500000000099</v>
      </c>
    </row>
    <row r="466" spans="1:4" x14ac:dyDescent="0.2">
      <c r="A466" s="16" t="s">
        <v>200</v>
      </c>
      <c r="B466" s="16">
        <v>-217.26</v>
      </c>
      <c r="C466" s="16">
        <v>-28.07</v>
      </c>
      <c r="D466" s="11">
        <f t="shared" si="14"/>
        <v>1136.80000000001</v>
      </c>
    </row>
    <row r="467" spans="1:4" x14ac:dyDescent="0.2">
      <c r="A467" s="16" t="s">
        <v>199</v>
      </c>
      <c r="B467" s="16">
        <v>-210.5</v>
      </c>
      <c r="C467" s="16">
        <v>-27.07</v>
      </c>
      <c r="D467" s="11">
        <f t="shared" si="14"/>
        <v>1139.25000000001</v>
      </c>
    </row>
    <row r="468" spans="1:4" x14ac:dyDescent="0.2">
      <c r="A468" s="16" t="s">
        <v>198</v>
      </c>
      <c r="B468" s="16">
        <v>-208.8</v>
      </c>
      <c r="C468" s="16">
        <v>-26.53</v>
      </c>
      <c r="D468" s="11">
        <f t="shared" si="14"/>
        <v>1141.70000000001</v>
      </c>
    </row>
    <row r="469" spans="1:4" x14ac:dyDescent="0.2">
      <c r="A469" s="16" t="s">
        <v>197</v>
      </c>
      <c r="B469" s="16">
        <v>-205.97</v>
      </c>
      <c r="C469" s="16">
        <v>-25.91</v>
      </c>
      <c r="D469" s="11">
        <f t="shared" si="14"/>
        <v>1144.1500000000101</v>
      </c>
    </row>
    <row r="470" spans="1:4" x14ac:dyDescent="0.2">
      <c r="A470" s="16" t="s">
        <v>196</v>
      </c>
      <c r="B470" s="16">
        <v>-203.89</v>
      </c>
      <c r="C470" s="16">
        <v>-25.92</v>
      </c>
      <c r="D470" s="11">
        <f t="shared" si="14"/>
        <v>1146.6000000000101</v>
      </c>
    </row>
    <row r="471" spans="1:4" x14ac:dyDescent="0.2">
      <c r="A471" s="16" t="s">
        <v>195</v>
      </c>
      <c r="B471" s="16">
        <v>-202.58</v>
      </c>
      <c r="C471" s="16">
        <v>-26.25</v>
      </c>
      <c r="D471" s="11">
        <f t="shared" si="14"/>
        <v>1149.0500000000102</v>
      </c>
    </row>
    <row r="472" spans="1:4" x14ac:dyDescent="0.2">
      <c r="A472" s="16" t="s">
        <v>194</v>
      </c>
      <c r="B472" s="16">
        <v>-199.32</v>
      </c>
      <c r="C472" s="16">
        <v>-25.6</v>
      </c>
      <c r="D472" s="11">
        <f t="shared" si="14"/>
        <v>1151.5000000000102</v>
      </c>
    </row>
    <row r="473" spans="1:4" x14ac:dyDescent="0.2">
      <c r="A473" s="16" t="s">
        <v>193</v>
      </c>
      <c r="B473" s="16">
        <v>-200.55</v>
      </c>
      <c r="C473" s="16">
        <v>-25.32</v>
      </c>
      <c r="D473" s="11">
        <f t="shared" si="14"/>
        <v>1153.9500000000103</v>
      </c>
    </row>
    <row r="474" spans="1:4" x14ac:dyDescent="0.2">
      <c r="A474" s="16" t="s">
        <v>192</v>
      </c>
      <c r="B474" s="16">
        <v>-199.98500000000001</v>
      </c>
      <c r="C474" s="16">
        <v>-25.245000000000001</v>
      </c>
      <c r="D474" s="11">
        <f t="shared" si="14"/>
        <v>1156.4000000000103</v>
      </c>
    </row>
    <row r="475" spans="1:4" x14ac:dyDescent="0.2">
      <c r="A475" s="16" t="s">
        <v>191</v>
      </c>
      <c r="B475" s="16">
        <v>-197.02</v>
      </c>
      <c r="C475" s="16">
        <v>-24.73</v>
      </c>
      <c r="D475" s="11">
        <f t="shared" si="14"/>
        <v>1158.8500000000104</v>
      </c>
    </row>
    <row r="476" spans="1:4" x14ac:dyDescent="0.2">
      <c r="A476" s="16" t="s">
        <v>190</v>
      </c>
      <c r="B476" s="16">
        <v>-198.69</v>
      </c>
      <c r="C476" s="16">
        <v>-25.75</v>
      </c>
      <c r="D476" s="11">
        <f t="shared" si="14"/>
        <v>1161.3000000000104</v>
      </c>
    </row>
    <row r="477" spans="1:4" x14ac:dyDescent="0.2">
      <c r="A477" s="16" t="s">
        <v>189</v>
      </c>
      <c r="B477" s="16">
        <v>-197.07</v>
      </c>
      <c r="C477" s="16">
        <v>-25.17</v>
      </c>
      <c r="D477" s="11">
        <f t="shared" si="14"/>
        <v>1163.7500000000105</v>
      </c>
    </row>
    <row r="478" spans="1:4" x14ac:dyDescent="0.2">
      <c r="A478" s="16" t="s">
        <v>188</v>
      </c>
      <c r="B478" s="16">
        <v>-197.21</v>
      </c>
      <c r="C478" s="16">
        <v>-25.08</v>
      </c>
      <c r="D478" s="11">
        <f t="shared" si="14"/>
        <v>1166.2000000000105</v>
      </c>
    </row>
    <row r="479" spans="1:4" x14ac:dyDescent="0.2">
      <c r="A479" s="16" t="s">
        <v>187</v>
      </c>
      <c r="B479" s="16">
        <v>-196.83</v>
      </c>
      <c r="C479" s="16">
        <v>-25.32</v>
      </c>
      <c r="D479" s="11">
        <f t="shared" si="14"/>
        <v>1168.6500000000106</v>
      </c>
    </row>
    <row r="480" spans="1:4" x14ac:dyDescent="0.2">
      <c r="A480" s="16" t="s">
        <v>186</v>
      </c>
      <c r="B480" s="16">
        <v>-195.83</v>
      </c>
      <c r="C480" s="16">
        <v>-24.78</v>
      </c>
      <c r="D480" s="11">
        <f t="shared" si="14"/>
        <v>1171.1000000000106</v>
      </c>
    </row>
    <row r="481" spans="1:4" x14ac:dyDescent="0.2">
      <c r="A481" s="16" t="s">
        <v>185</v>
      </c>
      <c r="B481" s="16">
        <v>-194.82</v>
      </c>
      <c r="C481" s="16">
        <v>-24.63</v>
      </c>
      <c r="D481" s="11">
        <f t="shared" si="14"/>
        <v>1173.5500000000106</v>
      </c>
    </row>
    <row r="482" spans="1:4" x14ac:dyDescent="0.2">
      <c r="A482" s="16" t="s">
        <v>184</v>
      </c>
      <c r="B482" s="16">
        <v>-194.69</v>
      </c>
      <c r="C482" s="16">
        <v>-25.14</v>
      </c>
      <c r="D482" s="11">
        <f t="shared" si="14"/>
        <v>1176.0000000000107</v>
      </c>
    </row>
    <row r="483" spans="1:4" x14ac:dyDescent="0.2">
      <c r="A483" s="16" t="s">
        <v>183</v>
      </c>
      <c r="B483" s="16">
        <v>-193.68</v>
      </c>
      <c r="C483" s="16">
        <v>-25.18</v>
      </c>
      <c r="D483" s="11">
        <f t="shared" si="14"/>
        <v>1178.4500000000107</v>
      </c>
    </row>
    <row r="484" spans="1:4" x14ac:dyDescent="0.2">
      <c r="A484" s="16" t="s">
        <v>182</v>
      </c>
      <c r="B484" s="16">
        <v>-193.09</v>
      </c>
      <c r="C484" s="16">
        <v>-25.07</v>
      </c>
      <c r="D484" s="11">
        <f t="shared" si="14"/>
        <v>1180.9000000000108</v>
      </c>
    </row>
    <row r="485" spans="1:4" x14ac:dyDescent="0.2">
      <c r="A485" s="16" t="s">
        <v>181</v>
      </c>
      <c r="B485" s="16">
        <v>-191.57</v>
      </c>
      <c r="C485" s="16">
        <v>-24.68</v>
      </c>
      <c r="D485" s="11">
        <f t="shared" si="14"/>
        <v>1183.3500000000108</v>
      </c>
    </row>
    <row r="486" spans="1:4" x14ac:dyDescent="0.2">
      <c r="A486" s="16" t="s">
        <v>180</v>
      </c>
      <c r="B486" s="16">
        <v>-188.28</v>
      </c>
      <c r="C486" s="16">
        <v>-23.53</v>
      </c>
      <c r="D486" s="11">
        <f t="shared" si="14"/>
        <v>1185.8000000000109</v>
      </c>
    </row>
    <row r="487" spans="1:4" x14ac:dyDescent="0.2">
      <c r="A487" s="19" t="s">
        <v>179</v>
      </c>
      <c r="B487" s="16">
        <v>-192.313379</v>
      </c>
      <c r="C487" s="16">
        <v>-23.767151999999999</v>
      </c>
      <c r="D487" s="11">
        <f t="shared" si="14"/>
        <v>1188.2500000000109</v>
      </c>
    </row>
    <row r="488" spans="1:4" x14ac:dyDescent="0.2">
      <c r="A488" s="19" t="s">
        <v>178</v>
      </c>
      <c r="B488" s="16">
        <v>-192.821316</v>
      </c>
      <c r="C488" s="16">
        <v>-23.944136</v>
      </c>
      <c r="D488" s="11">
        <f t="shared" si="14"/>
        <v>1190.700000000011</v>
      </c>
    </row>
    <row r="489" spans="1:4" x14ac:dyDescent="0.2">
      <c r="A489" s="19" t="s">
        <v>177</v>
      </c>
      <c r="B489" s="16"/>
      <c r="C489" s="16"/>
      <c r="D489" s="11">
        <f t="shared" si="14"/>
        <v>1193.150000000011</v>
      </c>
    </row>
    <row r="490" spans="1:4" x14ac:dyDescent="0.2">
      <c r="A490" s="19" t="s">
        <v>176</v>
      </c>
      <c r="B490" s="16">
        <v>-188.477419</v>
      </c>
      <c r="C490" s="16">
        <v>-22.100199</v>
      </c>
      <c r="D490" s="11">
        <f t="shared" si="14"/>
        <v>1195.6000000000111</v>
      </c>
    </row>
    <row r="491" spans="1:4" x14ac:dyDescent="0.2">
      <c r="A491" s="19" t="s">
        <v>175</v>
      </c>
      <c r="B491" s="16"/>
      <c r="C491" s="16"/>
      <c r="D491" s="11">
        <f t="shared" si="14"/>
        <v>1198.0500000000111</v>
      </c>
    </row>
    <row r="492" spans="1:4" x14ac:dyDescent="0.2">
      <c r="A492" s="19" t="s">
        <v>174</v>
      </c>
      <c r="B492" s="16">
        <v>-192.06036800000001</v>
      </c>
      <c r="C492" s="16">
        <v>-23.672626000000001</v>
      </c>
      <c r="D492" s="11">
        <f t="shared" si="14"/>
        <v>1200.5000000000111</v>
      </c>
    </row>
    <row r="493" spans="1:4" x14ac:dyDescent="0.2">
      <c r="A493" s="19" t="s">
        <v>173</v>
      </c>
      <c r="B493" s="16">
        <v>-190.88535899999999</v>
      </c>
      <c r="C493" s="16">
        <v>-22.569154999999999</v>
      </c>
      <c r="D493" s="11">
        <f t="shared" si="14"/>
        <v>1202.9500000000112</v>
      </c>
    </row>
    <row r="494" spans="1:4" x14ac:dyDescent="0.2">
      <c r="A494" s="19" t="s">
        <v>172</v>
      </c>
      <c r="B494" s="16"/>
      <c r="C494" s="16"/>
      <c r="D494" s="11">
        <f t="shared" si="14"/>
        <v>1205.4000000000112</v>
      </c>
    </row>
    <row r="495" spans="1:4" x14ac:dyDescent="0.2">
      <c r="A495" s="19" t="s">
        <v>171</v>
      </c>
      <c r="B495" s="16">
        <v>-194.02722499999999</v>
      </c>
      <c r="C495" s="16">
        <v>-23.494289999999999</v>
      </c>
      <c r="D495" s="11">
        <f t="shared" si="14"/>
        <v>1207.8500000000113</v>
      </c>
    </row>
    <row r="496" spans="1:4" x14ac:dyDescent="0.2">
      <c r="A496" s="19" t="s">
        <v>170</v>
      </c>
      <c r="B496" s="16">
        <v>-205.10568499999999</v>
      </c>
      <c r="C496" s="16">
        <v>-25.912289999999999</v>
      </c>
      <c r="D496" s="11">
        <f t="shared" si="14"/>
        <v>1210.3000000000113</v>
      </c>
    </row>
    <row r="497" spans="1:4" x14ac:dyDescent="0.2">
      <c r="A497" s="19" t="s">
        <v>169</v>
      </c>
      <c r="B497" s="16">
        <v>-193.299093</v>
      </c>
      <c r="C497" s="16">
        <v>-22.969180999999999</v>
      </c>
      <c r="D497" s="11">
        <f t="shared" si="14"/>
        <v>1212.7500000000114</v>
      </c>
    </row>
    <row r="498" spans="1:4" x14ac:dyDescent="0.2">
      <c r="A498" s="19" t="s">
        <v>168</v>
      </c>
      <c r="B498" s="16">
        <v>-195.16949600000001</v>
      </c>
      <c r="C498" s="16">
        <v>-23.531742000000001</v>
      </c>
      <c r="D498" s="11">
        <f t="shared" si="14"/>
        <v>1215.2000000000114</v>
      </c>
    </row>
    <row r="499" spans="1:4" x14ac:dyDescent="0.2">
      <c r="A499" s="19" t="s">
        <v>167</v>
      </c>
      <c r="B499" s="16">
        <v>-198.675588</v>
      </c>
      <c r="C499" s="16">
        <v>-24.546849999999999</v>
      </c>
      <c r="D499" s="11">
        <f t="shared" si="14"/>
        <v>1217.6500000000115</v>
      </c>
    </row>
    <row r="500" spans="1:4" x14ac:dyDescent="0.2">
      <c r="A500" s="19" t="s">
        <v>166</v>
      </c>
      <c r="B500" s="16">
        <v>-197.68666400000001</v>
      </c>
      <c r="C500" s="16">
        <v>-24.406403999999998</v>
      </c>
      <c r="D500" s="11">
        <f t="shared" si="14"/>
        <v>1220.1000000000115</v>
      </c>
    </row>
    <row r="501" spans="1:4" x14ac:dyDescent="0.2">
      <c r="A501" s="19" t="s">
        <v>165</v>
      </c>
      <c r="B501" s="16">
        <v>-197.213065</v>
      </c>
      <c r="C501" s="16">
        <v>-24.45478</v>
      </c>
      <c r="D501" s="11">
        <f t="shared" si="14"/>
        <v>1222.5500000000116</v>
      </c>
    </row>
    <row r="502" spans="1:4" x14ac:dyDescent="0.2">
      <c r="A502" s="19" t="s">
        <v>164</v>
      </c>
      <c r="B502" s="16">
        <v>-197.54687899999999</v>
      </c>
      <c r="C502" s="16">
        <v>-24.799651000000001</v>
      </c>
      <c r="D502" s="11">
        <f t="shared" si="14"/>
        <v>1225.0000000000116</v>
      </c>
    </row>
    <row r="503" spans="1:4" x14ac:dyDescent="0.2">
      <c r="A503" s="19" t="s">
        <v>163</v>
      </c>
      <c r="B503" s="16"/>
      <c r="C503" s="16"/>
      <c r="D503" s="11">
        <f t="shared" si="14"/>
        <v>1227.4500000000116</v>
      </c>
    </row>
    <row r="504" spans="1:4" x14ac:dyDescent="0.2">
      <c r="A504" s="16" t="s">
        <v>162</v>
      </c>
      <c r="B504" s="15">
        <v>-197.73173600000001</v>
      </c>
      <c r="C504" s="15">
        <v>-24.977322999999998</v>
      </c>
      <c r="D504" s="11">
        <f t="shared" si="14"/>
        <v>1229.9000000000117</v>
      </c>
    </row>
    <row r="505" spans="1:4" x14ac:dyDescent="0.2">
      <c r="A505" s="14" t="s">
        <v>161</v>
      </c>
      <c r="B505" s="13">
        <v>-193.47</v>
      </c>
      <c r="C505" s="12">
        <v>-25.6</v>
      </c>
      <c r="D505" s="11">
        <f t="shared" si="14"/>
        <v>1232.3500000000117</v>
      </c>
    </row>
    <row r="506" spans="1:4" x14ac:dyDescent="0.2">
      <c r="A506" s="16" t="s">
        <v>160</v>
      </c>
      <c r="B506" s="16">
        <v>-192.57</v>
      </c>
      <c r="C506" s="16">
        <v>-24.86</v>
      </c>
      <c r="D506" s="11">
        <f t="shared" si="14"/>
        <v>1234.8000000000118</v>
      </c>
    </row>
    <row r="507" spans="1:4" x14ac:dyDescent="0.2">
      <c r="A507" s="16" t="s">
        <v>159</v>
      </c>
      <c r="B507" s="16">
        <v>-196.31</v>
      </c>
      <c r="C507" s="16">
        <v>-25.44</v>
      </c>
      <c r="D507" s="11">
        <f t="shared" si="14"/>
        <v>1237.2500000000118</v>
      </c>
    </row>
    <row r="508" spans="1:4" x14ac:dyDescent="0.2">
      <c r="A508" s="16" t="s">
        <v>158</v>
      </c>
      <c r="B508" s="16">
        <v>-198.73</v>
      </c>
      <c r="C508" s="16">
        <v>-25.53</v>
      </c>
      <c r="D508" s="11">
        <f t="shared" si="14"/>
        <v>1239.7000000000119</v>
      </c>
    </row>
    <row r="509" spans="1:4" x14ac:dyDescent="0.2">
      <c r="A509" s="16" t="s">
        <v>157</v>
      </c>
      <c r="B509" s="16">
        <v>-198.63</v>
      </c>
      <c r="C509" s="16">
        <v>-25.46</v>
      </c>
      <c r="D509" s="11">
        <f t="shared" si="14"/>
        <v>1242.1500000000119</v>
      </c>
    </row>
    <row r="510" spans="1:4" x14ac:dyDescent="0.2">
      <c r="A510" s="16" t="s">
        <v>156</v>
      </c>
      <c r="B510" s="16">
        <v>-199.73</v>
      </c>
      <c r="C510" s="16">
        <v>-25.43</v>
      </c>
      <c r="D510" s="11">
        <f t="shared" si="14"/>
        <v>1244.600000000012</v>
      </c>
    </row>
    <row r="511" spans="1:4" x14ac:dyDescent="0.2">
      <c r="A511" s="14" t="s">
        <v>155</v>
      </c>
      <c r="B511" s="13">
        <v>-201.88</v>
      </c>
      <c r="C511" s="12">
        <v>-26.38</v>
      </c>
      <c r="D511" s="11">
        <f t="shared" si="14"/>
        <v>1247.050000000012</v>
      </c>
    </row>
    <row r="512" spans="1:4" x14ac:dyDescent="0.2">
      <c r="A512" s="16" t="s">
        <v>154</v>
      </c>
      <c r="B512" s="16">
        <v>-208.22</v>
      </c>
      <c r="C512" s="16">
        <v>-26.57</v>
      </c>
      <c r="D512" s="11">
        <f t="shared" si="14"/>
        <v>1249.5000000000121</v>
      </c>
    </row>
    <row r="513" spans="1:4" x14ac:dyDescent="0.2">
      <c r="A513" s="16" t="s">
        <v>153</v>
      </c>
      <c r="B513" s="16">
        <v>-203.69</v>
      </c>
      <c r="C513" s="16">
        <v>-26.19</v>
      </c>
      <c r="D513" s="11">
        <f t="shared" si="14"/>
        <v>1251.9500000000121</v>
      </c>
    </row>
    <row r="514" spans="1:4" x14ac:dyDescent="0.2">
      <c r="A514" s="16" t="s">
        <v>152</v>
      </c>
      <c r="B514" s="16">
        <v>-204.39</v>
      </c>
      <c r="C514" s="16">
        <v>-25.79</v>
      </c>
      <c r="D514" s="11">
        <f t="shared" si="14"/>
        <v>1254.4000000000121</v>
      </c>
    </row>
    <row r="515" spans="1:4" x14ac:dyDescent="0.2">
      <c r="A515" s="16" t="s">
        <v>151</v>
      </c>
      <c r="B515" s="16">
        <v>-205.3</v>
      </c>
      <c r="C515" s="16">
        <v>-26.53</v>
      </c>
      <c r="D515" s="11">
        <f t="shared" ref="D515:D578" si="15">D514+2.45</f>
        <v>1256.8500000000122</v>
      </c>
    </row>
    <row r="516" spans="1:4" x14ac:dyDescent="0.2">
      <c r="A516" s="16" t="s">
        <v>150</v>
      </c>
      <c r="B516" s="16">
        <v>-207.71</v>
      </c>
      <c r="C516" s="16">
        <v>-26.64</v>
      </c>
      <c r="D516" s="11">
        <f t="shared" si="15"/>
        <v>1259.3000000000122</v>
      </c>
    </row>
    <row r="517" spans="1:4" x14ac:dyDescent="0.2">
      <c r="A517" s="16" t="s">
        <v>149</v>
      </c>
      <c r="B517" s="16">
        <v>-206.44</v>
      </c>
      <c r="C517" s="16">
        <v>-25.9</v>
      </c>
      <c r="D517" s="11">
        <f t="shared" si="15"/>
        <v>1261.7500000000123</v>
      </c>
    </row>
    <row r="518" spans="1:4" x14ac:dyDescent="0.2">
      <c r="A518" s="16" t="s">
        <v>148</v>
      </c>
      <c r="B518" s="16">
        <v>-208.41</v>
      </c>
      <c r="C518" s="16">
        <v>-26.32</v>
      </c>
      <c r="D518" s="11">
        <f t="shared" si="15"/>
        <v>1264.2000000000123</v>
      </c>
    </row>
    <row r="519" spans="1:4" x14ac:dyDescent="0.2">
      <c r="A519" s="16" t="s">
        <v>147</v>
      </c>
      <c r="B519" s="16">
        <v>-206.76</v>
      </c>
      <c r="C519" s="16">
        <v>-26.51</v>
      </c>
      <c r="D519" s="11">
        <f t="shared" si="15"/>
        <v>1266.6500000000124</v>
      </c>
    </row>
    <row r="520" spans="1:4" x14ac:dyDescent="0.2">
      <c r="A520" s="16" t="s">
        <v>146</v>
      </c>
      <c r="B520" s="16">
        <v>-208.255</v>
      </c>
      <c r="C520" s="16">
        <v>-26.55</v>
      </c>
      <c r="D520" s="11">
        <f t="shared" si="15"/>
        <v>1269.1000000000124</v>
      </c>
    </row>
    <row r="521" spans="1:4" x14ac:dyDescent="0.2">
      <c r="A521" s="16" t="s">
        <v>145</v>
      </c>
      <c r="B521" s="16">
        <v>-208.88</v>
      </c>
      <c r="C521" s="16">
        <v>-26.72</v>
      </c>
      <c r="D521" s="11">
        <f t="shared" si="15"/>
        <v>1271.5500000000125</v>
      </c>
    </row>
    <row r="522" spans="1:4" x14ac:dyDescent="0.2">
      <c r="A522" s="16" t="s">
        <v>144</v>
      </c>
      <c r="B522" s="16">
        <v>-209.81</v>
      </c>
      <c r="C522" s="16">
        <v>-27.08</v>
      </c>
      <c r="D522" s="11">
        <f t="shared" si="15"/>
        <v>1274.0000000000125</v>
      </c>
    </row>
    <row r="523" spans="1:4" x14ac:dyDescent="0.2">
      <c r="A523" s="16" t="s">
        <v>143</v>
      </c>
      <c r="B523" s="16">
        <v>-209.04500000000002</v>
      </c>
      <c r="C523" s="16">
        <v>-26.785</v>
      </c>
      <c r="D523" s="11">
        <f t="shared" si="15"/>
        <v>1276.4500000000126</v>
      </c>
    </row>
    <row r="524" spans="1:4" x14ac:dyDescent="0.2">
      <c r="A524" s="14" t="s">
        <v>142</v>
      </c>
      <c r="B524" s="13">
        <v>-205.91</v>
      </c>
      <c r="C524" s="12">
        <v>-27.27</v>
      </c>
      <c r="D524" s="11">
        <f t="shared" si="15"/>
        <v>1278.9000000000126</v>
      </c>
    </row>
    <row r="525" spans="1:4" x14ac:dyDescent="0.2">
      <c r="A525" s="14" t="s">
        <v>141</v>
      </c>
      <c r="B525" s="13">
        <v>-220.33</v>
      </c>
      <c r="C525" s="12">
        <v>-28.36</v>
      </c>
      <c r="D525" s="11">
        <f t="shared" si="15"/>
        <v>1281.3500000000126</v>
      </c>
    </row>
    <row r="526" spans="1:4" x14ac:dyDescent="0.2">
      <c r="A526" s="16" t="s">
        <v>140</v>
      </c>
      <c r="B526" s="16">
        <v>-208.65</v>
      </c>
      <c r="C526" s="16">
        <v>-27.02</v>
      </c>
      <c r="D526" s="11">
        <f t="shared" si="15"/>
        <v>1283.8000000000127</v>
      </c>
    </row>
    <row r="527" spans="1:4" x14ac:dyDescent="0.2">
      <c r="A527" s="16" t="s">
        <v>139</v>
      </c>
      <c r="B527" s="16">
        <v>-208.995</v>
      </c>
      <c r="C527" s="16">
        <v>-27.07</v>
      </c>
      <c r="D527" s="11">
        <f t="shared" si="15"/>
        <v>1286.2500000000127</v>
      </c>
    </row>
    <row r="528" spans="1:4" x14ac:dyDescent="0.2">
      <c r="A528" s="14" t="s">
        <v>138</v>
      </c>
      <c r="B528" s="13">
        <v>-207.66</v>
      </c>
      <c r="C528" s="12">
        <v>-27.42</v>
      </c>
      <c r="D528" s="11">
        <f t="shared" si="15"/>
        <v>1288.7000000000128</v>
      </c>
    </row>
    <row r="529" spans="1:4" x14ac:dyDescent="0.2">
      <c r="A529" s="16" t="s">
        <v>137</v>
      </c>
      <c r="B529" s="15">
        <v>-211.86599200000001</v>
      </c>
      <c r="C529" s="15">
        <v>-26.521771999999999</v>
      </c>
      <c r="D529" s="11">
        <f t="shared" si="15"/>
        <v>1291.1500000000128</v>
      </c>
    </row>
    <row r="530" spans="1:4" x14ac:dyDescent="0.2">
      <c r="A530" s="16" t="s">
        <v>136</v>
      </c>
      <c r="B530" s="15">
        <v>-211.29107400000001</v>
      </c>
      <c r="C530" s="15">
        <v>-26.395997999999999</v>
      </c>
      <c r="D530" s="11">
        <f t="shared" si="15"/>
        <v>1293.6000000000129</v>
      </c>
    </row>
    <row r="531" spans="1:4" x14ac:dyDescent="0.2">
      <c r="A531" s="16" t="s">
        <v>135</v>
      </c>
      <c r="B531" s="15">
        <v>-211.262328</v>
      </c>
      <c r="C531" s="15">
        <v>-26.819334999999999</v>
      </c>
      <c r="D531" s="11">
        <f t="shared" si="15"/>
        <v>1296.0500000000129</v>
      </c>
    </row>
    <row r="532" spans="1:4" x14ac:dyDescent="0.2">
      <c r="A532" s="16" t="s">
        <v>134</v>
      </c>
      <c r="B532" s="15">
        <v>-206.89706200000001</v>
      </c>
      <c r="C532" s="15">
        <v>-26.141382</v>
      </c>
      <c r="D532" s="11">
        <f t="shared" si="15"/>
        <v>1298.500000000013</v>
      </c>
    </row>
    <row r="533" spans="1:4" x14ac:dyDescent="0.2">
      <c r="A533" s="16" t="s">
        <v>133</v>
      </c>
      <c r="B533" s="15">
        <v>-207.12292299999999</v>
      </c>
      <c r="C533" s="15">
        <v>-26.299367</v>
      </c>
      <c r="D533" s="11">
        <f t="shared" si="15"/>
        <v>1300.950000000013</v>
      </c>
    </row>
    <row r="534" spans="1:4" x14ac:dyDescent="0.2">
      <c r="A534" s="19" t="s">
        <v>132</v>
      </c>
      <c r="B534" s="15">
        <v>-208.34383800000001</v>
      </c>
      <c r="C534" s="15">
        <v>-25.729977999999999</v>
      </c>
      <c r="D534" s="11">
        <f t="shared" si="15"/>
        <v>1303.4000000000131</v>
      </c>
    </row>
    <row r="535" spans="1:4" x14ac:dyDescent="0.2">
      <c r="A535" s="19" t="s">
        <v>131</v>
      </c>
      <c r="B535" s="15">
        <v>-204.06218000000001</v>
      </c>
      <c r="C535" s="15">
        <v>-24.899308999999999</v>
      </c>
      <c r="D535" s="11">
        <f t="shared" si="15"/>
        <v>1305.8500000000131</v>
      </c>
    </row>
    <row r="536" spans="1:4" x14ac:dyDescent="0.2">
      <c r="A536" s="19" t="s">
        <v>130</v>
      </c>
      <c r="B536" s="15">
        <v>-204.12470099999999</v>
      </c>
      <c r="C536" s="15">
        <v>-24.103314999999998</v>
      </c>
      <c r="D536" s="11">
        <f t="shared" si="15"/>
        <v>1308.3000000000131</v>
      </c>
    </row>
    <row r="537" spans="1:4" x14ac:dyDescent="0.2">
      <c r="A537" s="19" t="s">
        <v>129</v>
      </c>
      <c r="B537" s="15">
        <v>-206.82317399999999</v>
      </c>
      <c r="C537" s="15">
        <v>-26.299838000000001</v>
      </c>
      <c r="D537" s="11">
        <f t="shared" si="15"/>
        <v>1310.7500000000132</v>
      </c>
    </row>
    <row r="538" spans="1:4" x14ac:dyDescent="0.2">
      <c r="A538" s="19" t="s">
        <v>128</v>
      </c>
      <c r="B538" s="15">
        <v>-205.58526499999999</v>
      </c>
      <c r="C538" s="15">
        <v>-24.599142000000001</v>
      </c>
      <c r="D538" s="11">
        <f t="shared" si="15"/>
        <v>1313.2000000000132</v>
      </c>
    </row>
    <row r="539" spans="1:4" x14ac:dyDescent="0.2">
      <c r="A539" s="16" t="s">
        <v>127</v>
      </c>
      <c r="B539" s="15">
        <v>-211.91049000000001</v>
      </c>
      <c r="C539" s="15">
        <v>-27.461155999999999</v>
      </c>
      <c r="D539" s="11">
        <f t="shared" si="15"/>
        <v>1315.6500000000133</v>
      </c>
    </row>
    <row r="540" spans="1:4" x14ac:dyDescent="0.2">
      <c r="A540" s="16" t="s">
        <v>126</v>
      </c>
      <c r="B540" s="15">
        <v>-210.850066</v>
      </c>
      <c r="C540" s="15">
        <v>-27.116471000000001</v>
      </c>
      <c r="D540" s="11">
        <f t="shared" si="15"/>
        <v>1318.1000000000133</v>
      </c>
    </row>
    <row r="541" spans="1:4" x14ac:dyDescent="0.2">
      <c r="A541" s="14" t="s">
        <v>125</v>
      </c>
      <c r="B541" s="13">
        <v>-200.01</v>
      </c>
      <c r="C541" s="12">
        <v>-26.24</v>
      </c>
      <c r="D541" s="11">
        <f t="shared" si="15"/>
        <v>1320.5500000000134</v>
      </c>
    </row>
    <row r="542" spans="1:4" x14ac:dyDescent="0.2">
      <c r="A542" s="16" t="s">
        <v>124</v>
      </c>
      <c r="B542" s="16">
        <v>-209.73</v>
      </c>
      <c r="C542" s="16">
        <v>-27.31</v>
      </c>
      <c r="D542" s="11">
        <f t="shared" si="15"/>
        <v>1323.0000000000134</v>
      </c>
    </row>
    <row r="543" spans="1:4" x14ac:dyDescent="0.2">
      <c r="A543" s="16" t="s">
        <v>123</v>
      </c>
      <c r="B543" s="16">
        <v>-207.63</v>
      </c>
      <c r="C543" s="16">
        <v>-26.95</v>
      </c>
      <c r="D543" s="11">
        <f t="shared" si="15"/>
        <v>1325.4500000000135</v>
      </c>
    </row>
    <row r="544" spans="1:4" x14ac:dyDescent="0.2">
      <c r="A544" s="16" t="s">
        <v>122</v>
      </c>
      <c r="B544" s="16">
        <v>-209.39</v>
      </c>
      <c r="C544" s="16">
        <v>-26.86</v>
      </c>
      <c r="D544" s="11">
        <f t="shared" si="15"/>
        <v>1327.9000000000135</v>
      </c>
    </row>
    <row r="545" spans="1:4" x14ac:dyDescent="0.2">
      <c r="A545" s="16" t="s">
        <v>121</v>
      </c>
      <c r="B545" s="16">
        <v>-209.37</v>
      </c>
      <c r="C545" s="16">
        <v>-27.21</v>
      </c>
      <c r="D545" s="11">
        <f t="shared" si="15"/>
        <v>1330.3500000000136</v>
      </c>
    </row>
    <row r="546" spans="1:4" x14ac:dyDescent="0.2">
      <c r="A546" s="14" t="s">
        <v>120</v>
      </c>
      <c r="B546" s="13">
        <v>-206.25</v>
      </c>
      <c r="C546" s="12">
        <v>-26.6</v>
      </c>
      <c r="D546" s="11">
        <f t="shared" si="15"/>
        <v>1332.8000000000136</v>
      </c>
    </row>
    <row r="547" spans="1:4" x14ac:dyDescent="0.2">
      <c r="A547" s="16" t="s">
        <v>119</v>
      </c>
      <c r="B547" s="16">
        <v>-208.1</v>
      </c>
      <c r="C547" s="16">
        <v>-26.78</v>
      </c>
      <c r="D547" s="11">
        <f t="shared" si="15"/>
        <v>1335.2500000000136</v>
      </c>
    </row>
    <row r="548" spans="1:4" x14ac:dyDescent="0.2">
      <c r="A548" s="16" t="s">
        <v>118</v>
      </c>
      <c r="B548" s="16">
        <v>-209.42</v>
      </c>
      <c r="C548" s="16">
        <v>-27.14</v>
      </c>
      <c r="D548" s="11">
        <f t="shared" si="15"/>
        <v>1337.7000000000137</v>
      </c>
    </row>
    <row r="549" spans="1:4" x14ac:dyDescent="0.2">
      <c r="A549" s="16" t="s">
        <v>117</v>
      </c>
      <c r="B549" s="16">
        <v>-214.47</v>
      </c>
      <c r="C549" s="16">
        <v>-27.41</v>
      </c>
      <c r="D549" s="11">
        <f t="shared" si="15"/>
        <v>1340.1500000000137</v>
      </c>
    </row>
    <row r="550" spans="1:4" x14ac:dyDescent="0.2">
      <c r="A550" s="14" t="s">
        <v>116</v>
      </c>
      <c r="B550" s="13">
        <v>-211.44</v>
      </c>
      <c r="C550" s="12">
        <v>-27.68</v>
      </c>
      <c r="D550" s="11">
        <f t="shared" si="15"/>
        <v>1342.6000000000138</v>
      </c>
    </row>
    <row r="551" spans="1:4" x14ac:dyDescent="0.2">
      <c r="A551" s="8" t="s">
        <v>115</v>
      </c>
      <c r="B551" s="8">
        <v>-210.35</v>
      </c>
      <c r="C551" s="8">
        <v>-26.79</v>
      </c>
      <c r="D551" s="11">
        <f t="shared" si="15"/>
        <v>1345.0500000000138</v>
      </c>
    </row>
    <row r="552" spans="1:4" x14ac:dyDescent="0.2">
      <c r="A552" s="14" t="s">
        <v>114</v>
      </c>
      <c r="B552" s="13">
        <v>-203.8</v>
      </c>
      <c r="C552" s="12">
        <v>-26.18</v>
      </c>
      <c r="D552" s="11">
        <f t="shared" si="15"/>
        <v>1347.5000000000139</v>
      </c>
    </row>
    <row r="553" spans="1:4" x14ac:dyDescent="0.2">
      <c r="A553" s="14" t="s">
        <v>113</v>
      </c>
      <c r="B553" s="13">
        <v>-206.82</v>
      </c>
      <c r="C553" s="12">
        <v>-26.62</v>
      </c>
      <c r="D553" s="11">
        <f t="shared" si="15"/>
        <v>1349.9500000000139</v>
      </c>
    </row>
    <row r="554" spans="1:4" x14ac:dyDescent="0.2">
      <c r="A554" s="14" t="s">
        <v>112</v>
      </c>
      <c r="B554" s="13">
        <v>-206.91</v>
      </c>
      <c r="C554" s="12">
        <v>-27.27</v>
      </c>
      <c r="D554" s="11">
        <f t="shared" si="15"/>
        <v>1352.400000000014</v>
      </c>
    </row>
    <row r="555" spans="1:4" x14ac:dyDescent="0.2">
      <c r="A555" s="16" t="s">
        <v>111</v>
      </c>
      <c r="B555" s="16">
        <v>-210.44</v>
      </c>
      <c r="C555" s="16">
        <v>-27.24</v>
      </c>
      <c r="D555" s="11">
        <f t="shared" si="15"/>
        <v>1354.850000000014</v>
      </c>
    </row>
    <row r="556" spans="1:4" x14ac:dyDescent="0.2">
      <c r="A556" s="16" t="s">
        <v>110</v>
      </c>
      <c r="B556" s="16">
        <v>-206.64</v>
      </c>
      <c r="C556" s="16">
        <v>-26.62</v>
      </c>
      <c r="D556" s="11">
        <f t="shared" si="15"/>
        <v>1357.3000000000141</v>
      </c>
    </row>
    <row r="557" spans="1:4" x14ac:dyDescent="0.2">
      <c r="A557" s="14" t="s">
        <v>109</v>
      </c>
      <c r="B557" s="13">
        <v>-203.76</v>
      </c>
      <c r="C557" s="12">
        <v>-26.64</v>
      </c>
      <c r="D557" s="11">
        <f t="shared" si="15"/>
        <v>1359.7500000000141</v>
      </c>
    </row>
    <row r="558" spans="1:4" x14ac:dyDescent="0.2">
      <c r="A558" s="16" t="s">
        <v>108</v>
      </c>
      <c r="B558" s="16">
        <v>-209.99</v>
      </c>
      <c r="C558" s="16">
        <v>-27.03</v>
      </c>
      <c r="D558" s="11">
        <f t="shared" si="15"/>
        <v>1362.2000000000141</v>
      </c>
    </row>
    <row r="559" spans="1:4" x14ac:dyDescent="0.2">
      <c r="A559" s="14" t="s">
        <v>107</v>
      </c>
      <c r="B559" s="13">
        <v>-206.44</v>
      </c>
      <c r="C559" s="12">
        <v>-26.67</v>
      </c>
      <c r="D559" s="11">
        <f t="shared" si="15"/>
        <v>1364.6500000000142</v>
      </c>
    </row>
    <row r="560" spans="1:4" x14ac:dyDescent="0.2">
      <c r="A560" s="14" t="s">
        <v>106</v>
      </c>
      <c r="B560" s="13">
        <v>-206.04</v>
      </c>
      <c r="C560" s="12">
        <v>-27.05</v>
      </c>
      <c r="D560" s="11">
        <f t="shared" si="15"/>
        <v>1367.1000000000142</v>
      </c>
    </row>
    <row r="561" spans="1:4" x14ac:dyDescent="0.2">
      <c r="A561" s="16" t="s">
        <v>105</v>
      </c>
      <c r="B561" s="16">
        <v>-208.89999999999998</v>
      </c>
      <c r="C561" s="16">
        <v>-26.89</v>
      </c>
      <c r="D561" s="11">
        <f t="shared" si="15"/>
        <v>1369.5500000000143</v>
      </c>
    </row>
    <row r="562" spans="1:4" x14ac:dyDescent="0.2">
      <c r="A562" s="14" t="s">
        <v>104</v>
      </c>
      <c r="B562" s="13">
        <v>-209.17</v>
      </c>
      <c r="C562" s="12">
        <v>-27.35</v>
      </c>
      <c r="D562" s="11">
        <f t="shared" si="15"/>
        <v>1372.0000000000143</v>
      </c>
    </row>
    <row r="563" spans="1:4" x14ac:dyDescent="0.2">
      <c r="A563" s="14" t="s">
        <v>103</v>
      </c>
      <c r="B563" s="13">
        <v>-208.68</v>
      </c>
      <c r="C563" s="12">
        <v>-27.26</v>
      </c>
      <c r="D563" s="11">
        <f t="shared" si="15"/>
        <v>1374.4500000000144</v>
      </c>
    </row>
    <row r="564" spans="1:4" x14ac:dyDescent="0.2">
      <c r="A564" s="16" t="s">
        <v>102</v>
      </c>
      <c r="B564" s="16">
        <v>-206.71</v>
      </c>
      <c r="C564" s="16">
        <v>-26.75</v>
      </c>
      <c r="D564" s="11">
        <f t="shared" si="15"/>
        <v>1376.9000000000144</v>
      </c>
    </row>
    <row r="565" spans="1:4" x14ac:dyDescent="0.2">
      <c r="A565" s="16" t="s">
        <v>101</v>
      </c>
      <c r="B565" s="15">
        <v>-208.557344</v>
      </c>
      <c r="C565" s="15">
        <v>-26.279416999999999</v>
      </c>
      <c r="D565" s="11">
        <f t="shared" si="15"/>
        <v>1379.3500000000145</v>
      </c>
    </row>
    <row r="566" spans="1:4" x14ac:dyDescent="0.2">
      <c r="A566" s="16" t="s">
        <v>100</v>
      </c>
      <c r="B566" s="15">
        <v>-210.472745</v>
      </c>
      <c r="C566" s="15">
        <v>-27.675228000000001</v>
      </c>
      <c r="D566" s="11">
        <f t="shared" si="15"/>
        <v>1381.8000000000145</v>
      </c>
    </row>
    <row r="567" spans="1:4" x14ac:dyDescent="0.2">
      <c r="A567" s="16" t="s">
        <v>99</v>
      </c>
      <c r="B567" s="15">
        <v>-205.036925</v>
      </c>
      <c r="C567" s="15">
        <v>-26.939962000000001</v>
      </c>
      <c r="D567" s="11">
        <f t="shared" si="15"/>
        <v>1384.2500000000146</v>
      </c>
    </row>
    <row r="568" spans="1:4" x14ac:dyDescent="0.2">
      <c r="A568" s="16" t="s">
        <v>98</v>
      </c>
      <c r="B568" s="15">
        <v>-216.60284799999999</v>
      </c>
      <c r="C568" s="15">
        <v>-28.235644000000001</v>
      </c>
      <c r="D568" s="11">
        <f t="shared" si="15"/>
        <v>1386.7000000000146</v>
      </c>
    </row>
    <row r="569" spans="1:4" x14ac:dyDescent="0.2">
      <c r="A569" s="16" t="s">
        <v>97</v>
      </c>
      <c r="B569" s="15">
        <v>-225.76532900000001</v>
      </c>
      <c r="C569" s="15">
        <v>-29.169671999999998</v>
      </c>
      <c r="D569" s="11">
        <f t="shared" si="15"/>
        <v>1389.1500000000146</v>
      </c>
    </row>
    <row r="570" spans="1:4" x14ac:dyDescent="0.2">
      <c r="A570" s="16" t="s">
        <v>96</v>
      </c>
      <c r="B570" s="15">
        <v>-223.66206299999999</v>
      </c>
      <c r="C570" s="15">
        <v>-29.395333000000001</v>
      </c>
      <c r="D570" s="11">
        <f t="shared" si="15"/>
        <v>1391.6000000000147</v>
      </c>
    </row>
    <row r="571" spans="1:4" x14ac:dyDescent="0.2">
      <c r="A571" s="16" t="s">
        <v>95</v>
      </c>
      <c r="B571" s="15">
        <v>-229.81994900000001</v>
      </c>
      <c r="C571" s="15">
        <v>-28.514475000000001</v>
      </c>
      <c r="D571" s="11">
        <f t="shared" si="15"/>
        <v>1394.0500000000147</v>
      </c>
    </row>
    <row r="572" spans="1:4" x14ac:dyDescent="0.2">
      <c r="A572" s="16" t="s">
        <v>94</v>
      </c>
      <c r="B572" s="16">
        <v>-226.31</v>
      </c>
      <c r="C572" s="16">
        <v>-29.34</v>
      </c>
      <c r="D572" s="11">
        <f t="shared" si="15"/>
        <v>1396.5000000000148</v>
      </c>
    </row>
    <row r="573" spans="1:4" x14ac:dyDescent="0.2">
      <c r="A573" s="14" t="s">
        <v>93</v>
      </c>
      <c r="B573" s="13">
        <v>-222.23</v>
      </c>
      <c r="C573" s="12">
        <v>-28.6</v>
      </c>
      <c r="D573" s="11">
        <f t="shared" si="15"/>
        <v>1398.9500000000148</v>
      </c>
    </row>
    <row r="574" spans="1:4" x14ac:dyDescent="0.2">
      <c r="A574" s="14" t="s">
        <v>92</v>
      </c>
      <c r="B574" s="13">
        <v>-227.34</v>
      </c>
      <c r="C574" s="12">
        <v>-30.18</v>
      </c>
      <c r="D574" s="11">
        <f t="shared" si="15"/>
        <v>1401.4000000000149</v>
      </c>
    </row>
    <row r="575" spans="1:4" x14ac:dyDescent="0.2">
      <c r="A575" s="16" t="s">
        <v>91</v>
      </c>
      <c r="B575" s="16">
        <v>-225.73</v>
      </c>
      <c r="C575" s="16">
        <v>-29.24</v>
      </c>
      <c r="D575" s="11">
        <f t="shared" si="15"/>
        <v>1403.8500000000149</v>
      </c>
    </row>
    <row r="576" spans="1:4" x14ac:dyDescent="0.2">
      <c r="A576" s="14" t="s">
        <v>90</v>
      </c>
      <c r="B576" s="13">
        <v>-223.7</v>
      </c>
      <c r="C576" s="12">
        <v>-29.3</v>
      </c>
      <c r="D576" s="11">
        <f t="shared" si="15"/>
        <v>1406.300000000015</v>
      </c>
    </row>
    <row r="577" spans="1:4" x14ac:dyDescent="0.2">
      <c r="A577" s="14" t="s">
        <v>89</v>
      </c>
      <c r="B577" s="13">
        <v>-224.36</v>
      </c>
      <c r="C577" s="12">
        <v>-29.55</v>
      </c>
      <c r="D577" s="11">
        <f t="shared" si="15"/>
        <v>1408.750000000015</v>
      </c>
    </row>
    <row r="578" spans="1:4" x14ac:dyDescent="0.2">
      <c r="A578" s="14" t="s">
        <v>88</v>
      </c>
      <c r="B578" s="13">
        <v>-221.4</v>
      </c>
      <c r="C578" s="12">
        <v>-28.62</v>
      </c>
      <c r="D578" s="11">
        <f t="shared" si="15"/>
        <v>1411.2000000000151</v>
      </c>
    </row>
    <row r="579" spans="1:4" x14ac:dyDescent="0.2">
      <c r="A579" s="14" t="s">
        <v>87</v>
      </c>
      <c r="B579" s="13">
        <v>-225.09</v>
      </c>
      <c r="C579" s="12">
        <v>-29.17</v>
      </c>
      <c r="D579" s="11">
        <f t="shared" ref="D579:D642" si="16">D578+2.45</f>
        <v>1413.6500000000151</v>
      </c>
    </row>
    <row r="580" spans="1:4" x14ac:dyDescent="0.2">
      <c r="A580" s="14" t="s">
        <v>86</v>
      </c>
      <c r="B580" s="13">
        <v>-206.32</v>
      </c>
      <c r="C580" s="12">
        <v>-26.22</v>
      </c>
      <c r="D580" s="11">
        <f t="shared" si="16"/>
        <v>1416.1000000000151</v>
      </c>
    </row>
    <row r="581" spans="1:4" x14ac:dyDescent="0.2">
      <c r="A581" s="14" t="s">
        <v>85</v>
      </c>
      <c r="B581" s="13">
        <v>-215.47</v>
      </c>
      <c r="C581" s="12">
        <v>-28.04</v>
      </c>
      <c r="D581" s="11">
        <f t="shared" si="16"/>
        <v>1418.5500000000152</v>
      </c>
    </row>
    <row r="582" spans="1:4" x14ac:dyDescent="0.2">
      <c r="A582" s="14" t="s">
        <v>84</v>
      </c>
      <c r="B582" s="13">
        <v>-220.17</v>
      </c>
      <c r="C582" s="12">
        <v>-29.27</v>
      </c>
      <c r="D582" s="11">
        <f t="shared" si="16"/>
        <v>1421.0000000000152</v>
      </c>
    </row>
    <row r="583" spans="1:4" x14ac:dyDescent="0.2">
      <c r="A583" s="16" t="s">
        <v>83</v>
      </c>
      <c r="B583" s="16">
        <v>-218.65</v>
      </c>
      <c r="C583" s="16">
        <v>-28.21</v>
      </c>
      <c r="D583" s="11">
        <f t="shared" si="16"/>
        <v>1423.4500000000153</v>
      </c>
    </row>
    <row r="584" spans="1:4" x14ac:dyDescent="0.2">
      <c r="A584" s="16" t="s">
        <v>82</v>
      </c>
      <c r="B584" s="16">
        <v>-217.62</v>
      </c>
      <c r="C584" s="16">
        <v>-28.07</v>
      </c>
      <c r="D584" s="11">
        <f t="shared" si="16"/>
        <v>1425.9000000000153</v>
      </c>
    </row>
    <row r="585" spans="1:4" x14ac:dyDescent="0.2">
      <c r="A585" s="14" t="s">
        <v>81</v>
      </c>
      <c r="B585" s="13">
        <v>-219.98</v>
      </c>
      <c r="C585" s="12">
        <v>-29.52</v>
      </c>
      <c r="D585" s="11">
        <f t="shared" si="16"/>
        <v>1428.3500000000154</v>
      </c>
    </row>
    <row r="586" spans="1:4" x14ac:dyDescent="0.2">
      <c r="A586" s="14" t="s">
        <v>80</v>
      </c>
      <c r="B586" s="13">
        <v>-213.58999999999997</v>
      </c>
      <c r="C586" s="12">
        <v>-27.450000000000003</v>
      </c>
      <c r="D586" s="11">
        <f t="shared" si="16"/>
        <v>1430.8000000000154</v>
      </c>
    </row>
    <row r="587" spans="1:4" x14ac:dyDescent="0.2">
      <c r="A587" s="14" t="s">
        <v>79</v>
      </c>
      <c r="B587" s="13">
        <v>-214.60000000000002</v>
      </c>
      <c r="C587" s="12">
        <v>-28.189999999999998</v>
      </c>
      <c r="D587" s="11">
        <f t="shared" si="16"/>
        <v>1433.2500000000155</v>
      </c>
    </row>
    <row r="588" spans="1:4" x14ac:dyDescent="0.2">
      <c r="A588" s="16" t="s">
        <v>79</v>
      </c>
      <c r="B588" s="16">
        <v>-210.97</v>
      </c>
      <c r="C588" s="16">
        <v>-27.31</v>
      </c>
      <c r="D588" s="11">
        <f t="shared" si="16"/>
        <v>1435.7000000000155</v>
      </c>
    </row>
    <row r="589" spans="1:4" x14ac:dyDescent="0.2">
      <c r="A589" s="16" t="s">
        <v>78</v>
      </c>
      <c r="B589" s="16">
        <v>-213.77</v>
      </c>
      <c r="C589" s="16">
        <v>-27.44</v>
      </c>
      <c r="D589" s="11">
        <f t="shared" si="16"/>
        <v>1438.1500000000156</v>
      </c>
    </row>
    <row r="590" spans="1:4" x14ac:dyDescent="0.2">
      <c r="A590" s="16" t="s">
        <v>77</v>
      </c>
      <c r="B590" s="16">
        <v>-208.88</v>
      </c>
      <c r="C590" s="16">
        <v>-27.16</v>
      </c>
      <c r="D590" s="11">
        <f t="shared" si="16"/>
        <v>1440.6000000000156</v>
      </c>
    </row>
    <row r="591" spans="1:4" x14ac:dyDescent="0.2">
      <c r="A591" s="14" t="s">
        <v>76</v>
      </c>
      <c r="B591" s="13">
        <v>-212.93</v>
      </c>
      <c r="C591" s="12">
        <v>-28.43</v>
      </c>
      <c r="D591" s="11">
        <f t="shared" si="16"/>
        <v>1443.0500000000156</v>
      </c>
    </row>
    <row r="592" spans="1:4" x14ac:dyDescent="0.2">
      <c r="A592" s="16" t="s">
        <v>75</v>
      </c>
      <c r="B592" s="16">
        <v>-206.495</v>
      </c>
      <c r="C592" s="16">
        <v>-26.695</v>
      </c>
      <c r="D592" s="11">
        <f t="shared" si="16"/>
        <v>1445.5000000000157</v>
      </c>
    </row>
    <row r="593" spans="1:4" x14ac:dyDescent="0.2">
      <c r="A593" s="14" t="s">
        <v>74</v>
      </c>
      <c r="B593" s="13">
        <v>-207.3</v>
      </c>
      <c r="C593" s="12">
        <v>-27.08</v>
      </c>
      <c r="D593" s="11">
        <f t="shared" si="16"/>
        <v>1447.9500000000157</v>
      </c>
    </row>
    <row r="594" spans="1:4" x14ac:dyDescent="0.2">
      <c r="A594" s="14" t="s">
        <v>73</v>
      </c>
      <c r="B594" s="13">
        <v>-208.09</v>
      </c>
      <c r="C594" s="12">
        <v>-27.2</v>
      </c>
      <c r="D594" s="11">
        <f t="shared" si="16"/>
        <v>1450.4000000000158</v>
      </c>
    </row>
    <row r="595" spans="1:4" x14ac:dyDescent="0.2">
      <c r="A595" s="8" t="s">
        <v>72</v>
      </c>
      <c r="B595" s="8">
        <v>-214.38</v>
      </c>
      <c r="C595" s="8">
        <v>-27.75</v>
      </c>
      <c r="D595" s="11">
        <f t="shared" si="16"/>
        <v>1452.8500000000158</v>
      </c>
    </row>
    <row r="596" spans="1:4" x14ac:dyDescent="0.2">
      <c r="A596" s="18" t="s">
        <v>71</v>
      </c>
      <c r="B596" s="17">
        <v>-212.70450600000001</v>
      </c>
      <c r="C596" s="17">
        <v>-25.827688999999999</v>
      </c>
      <c r="D596" s="11">
        <f t="shared" si="16"/>
        <v>1455.3000000000159</v>
      </c>
    </row>
    <row r="597" spans="1:4" x14ac:dyDescent="0.2">
      <c r="A597" s="18" t="s">
        <v>70</v>
      </c>
      <c r="B597" s="17">
        <v>-209.69855899999999</v>
      </c>
      <c r="C597" s="17">
        <v>-24.609669</v>
      </c>
      <c r="D597" s="11">
        <f t="shared" si="16"/>
        <v>1457.7500000000159</v>
      </c>
    </row>
    <row r="598" spans="1:4" x14ac:dyDescent="0.2">
      <c r="A598" s="18" t="s">
        <v>69</v>
      </c>
      <c r="B598" s="17">
        <v>-215.48655099999999</v>
      </c>
      <c r="C598" s="17">
        <v>-26.112869</v>
      </c>
      <c r="D598" s="11">
        <f t="shared" si="16"/>
        <v>1460.200000000016</v>
      </c>
    </row>
    <row r="599" spans="1:4" x14ac:dyDescent="0.2">
      <c r="A599" s="18" t="s">
        <v>68</v>
      </c>
      <c r="B599" s="17">
        <v>-215.76212200000001</v>
      </c>
      <c r="C599" s="17">
        <v>-26.362026</v>
      </c>
      <c r="D599" s="11">
        <f t="shared" si="16"/>
        <v>1462.650000000016</v>
      </c>
    </row>
    <row r="600" spans="1:4" x14ac:dyDescent="0.2">
      <c r="A600" s="18" t="s">
        <v>67</v>
      </c>
      <c r="B600" s="17">
        <v>-210.69446300000001</v>
      </c>
      <c r="C600" s="17">
        <v>-25.009671999999998</v>
      </c>
      <c r="D600" s="11">
        <f t="shared" si="16"/>
        <v>1465.1000000000161</v>
      </c>
    </row>
    <row r="601" spans="1:4" x14ac:dyDescent="0.2">
      <c r="A601" s="18" t="s">
        <v>66</v>
      </c>
      <c r="B601" s="17">
        <v>-214.55217200000001</v>
      </c>
      <c r="C601" s="17">
        <v>-27.480929</v>
      </c>
      <c r="D601" s="11">
        <f t="shared" si="16"/>
        <v>1467.5500000000161</v>
      </c>
    </row>
    <row r="602" spans="1:4" x14ac:dyDescent="0.2">
      <c r="A602" s="18" t="s">
        <v>65</v>
      </c>
      <c r="B602" s="17">
        <v>-209.913105</v>
      </c>
      <c r="C602" s="17">
        <v>-25.820412000000001</v>
      </c>
      <c r="D602" s="11">
        <f t="shared" si="16"/>
        <v>1470.0000000000161</v>
      </c>
    </row>
    <row r="603" spans="1:4" x14ac:dyDescent="0.2">
      <c r="A603" s="18" t="s">
        <v>64</v>
      </c>
      <c r="B603" s="17">
        <v>-208.83144799999999</v>
      </c>
      <c r="C603" s="17">
        <v>-25.615289000000001</v>
      </c>
      <c r="D603" s="11">
        <f t="shared" si="16"/>
        <v>1472.4500000000162</v>
      </c>
    </row>
    <row r="604" spans="1:4" x14ac:dyDescent="0.2">
      <c r="A604" s="18" t="s">
        <v>63</v>
      </c>
      <c r="B604" s="17">
        <v>-205.02290500000001</v>
      </c>
      <c r="C604" s="17">
        <v>-24.348486999999999</v>
      </c>
      <c r="D604" s="11">
        <f t="shared" si="16"/>
        <v>1474.9000000000162</v>
      </c>
    </row>
    <row r="605" spans="1:4" x14ac:dyDescent="0.2">
      <c r="A605" s="18" t="s">
        <v>62</v>
      </c>
      <c r="B605" s="17">
        <v>-201.68894599999999</v>
      </c>
      <c r="C605" s="17">
        <v>-23.040361000000001</v>
      </c>
      <c r="D605" s="11">
        <f t="shared" si="16"/>
        <v>1477.3500000000163</v>
      </c>
    </row>
    <row r="606" spans="1:4" x14ac:dyDescent="0.2">
      <c r="A606" s="16" t="s">
        <v>61</v>
      </c>
      <c r="B606" s="15">
        <v>-208.739554</v>
      </c>
      <c r="C606" s="15">
        <v>-26.829232999999999</v>
      </c>
      <c r="D606" s="11">
        <f t="shared" si="16"/>
        <v>1479.8000000000163</v>
      </c>
    </row>
    <row r="607" spans="1:4" x14ac:dyDescent="0.2">
      <c r="A607" s="16" t="s">
        <v>60</v>
      </c>
      <c r="B607" s="15">
        <v>-208.84290899999999</v>
      </c>
      <c r="C607" s="15">
        <v>-26.830786</v>
      </c>
      <c r="D607" s="11">
        <f t="shared" si="16"/>
        <v>1482.2500000000164</v>
      </c>
    </row>
    <row r="608" spans="1:4" x14ac:dyDescent="0.2">
      <c r="A608" s="16" t="s">
        <v>59</v>
      </c>
      <c r="B608" s="15">
        <v>-208.23724799999999</v>
      </c>
      <c r="C608" s="15">
        <v>-26.607206000000001</v>
      </c>
      <c r="D608" s="11">
        <f t="shared" si="16"/>
        <v>1484.7000000000164</v>
      </c>
    </row>
    <row r="609" spans="1:4" x14ac:dyDescent="0.2">
      <c r="A609" s="16" t="s">
        <v>58</v>
      </c>
      <c r="B609" s="15">
        <v>-206.731041</v>
      </c>
      <c r="C609" s="15">
        <v>-26.182573000000001</v>
      </c>
      <c r="D609" s="11">
        <f t="shared" si="16"/>
        <v>1487.1500000000165</v>
      </c>
    </row>
    <row r="610" spans="1:4" x14ac:dyDescent="0.2">
      <c r="A610" s="16" t="s">
        <v>57</v>
      </c>
      <c r="B610" s="15">
        <v>-211.28171699999999</v>
      </c>
      <c r="C610" s="15">
        <v>-27.483726000000001</v>
      </c>
      <c r="D610" s="11">
        <f t="shared" si="16"/>
        <v>1489.6000000000165</v>
      </c>
    </row>
    <row r="611" spans="1:4" x14ac:dyDescent="0.2">
      <c r="A611" s="16" t="s">
        <v>56</v>
      </c>
      <c r="B611" s="15">
        <v>-209.472262</v>
      </c>
      <c r="C611" s="15">
        <v>-27.054554</v>
      </c>
      <c r="D611" s="11">
        <f t="shared" si="16"/>
        <v>1492.0500000000166</v>
      </c>
    </row>
    <row r="612" spans="1:4" x14ac:dyDescent="0.2">
      <c r="A612" s="16" t="s">
        <v>55</v>
      </c>
      <c r="B612" s="15">
        <v>-208.46978200000001</v>
      </c>
      <c r="C612" s="15">
        <v>-26.764963000000002</v>
      </c>
      <c r="D612" s="11">
        <f t="shared" si="16"/>
        <v>1494.5000000000166</v>
      </c>
    </row>
    <row r="613" spans="1:4" x14ac:dyDescent="0.2">
      <c r="A613" s="16" t="s">
        <v>54</v>
      </c>
      <c r="B613" s="15">
        <v>-198.709124</v>
      </c>
      <c r="C613" s="15">
        <v>-25.229569999999999</v>
      </c>
      <c r="D613" s="11">
        <f t="shared" si="16"/>
        <v>1496.9500000000166</v>
      </c>
    </row>
    <row r="614" spans="1:4" x14ac:dyDescent="0.2">
      <c r="A614" s="16" t="s">
        <v>53</v>
      </c>
      <c r="B614" s="15">
        <v>-195.65744000000001</v>
      </c>
      <c r="C614" s="15">
        <v>-24.745871999999999</v>
      </c>
      <c r="D614" s="11">
        <f t="shared" si="16"/>
        <v>1499.4000000000167</v>
      </c>
    </row>
    <row r="615" spans="1:4" x14ac:dyDescent="0.2">
      <c r="A615" s="16" t="s">
        <v>52</v>
      </c>
      <c r="B615" s="15">
        <v>-195.22890799999999</v>
      </c>
      <c r="C615" s="15">
        <v>-24.118079000000002</v>
      </c>
      <c r="D615" s="11">
        <f t="shared" si="16"/>
        <v>1501.8500000000167</v>
      </c>
    </row>
    <row r="616" spans="1:4" x14ac:dyDescent="0.2">
      <c r="A616" s="16" t="s">
        <v>51</v>
      </c>
      <c r="B616" s="15">
        <v>-196.484467</v>
      </c>
      <c r="C616" s="15">
        <v>-24.790825000000002</v>
      </c>
      <c r="D616" s="11">
        <f t="shared" si="16"/>
        <v>1504.3000000000168</v>
      </c>
    </row>
    <row r="617" spans="1:4" x14ac:dyDescent="0.2">
      <c r="A617" s="16" t="s">
        <v>50</v>
      </c>
      <c r="B617" s="15">
        <v>-197.78207699999999</v>
      </c>
      <c r="C617" s="15">
        <v>-24.355245</v>
      </c>
      <c r="D617" s="11">
        <f t="shared" si="16"/>
        <v>1506.7500000000168</v>
      </c>
    </row>
    <row r="618" spans="1:4" x14ac:dyDescent="0.2">
      <c r="A618" s="16" t="s">
        <v>49</v>
      </c>
      <c r="B618" s="15">
        <v>-195.427154</v>
      </c>
      <c r="C618" s="15">
        <v>-25.392264999999998</v>
      </c>
      <c r="D618" s="11">
        <f t="shared" si="16"/>
        <v>1509.2000000000169</v>
      </c>
    </row>
    <row r="619" spans="1:4" x14ac:dyDescent="0.2">
      <c r="A619" s="16" t="s">
        <v>48</v>
      </c>
      <c r="B619" s="15">
        <v>-198.09821099999999</v>
      </c>
      <c r="C619" s="15">
        <v>-24.946093999999999</v>
      </c>
      <c r="D619" s="11">
        <f t="shared" si="16"/>
        <v>1511.6500000000169</v>
      </c>
    </row>
    <row r="620" spans="1:4" x14ac:dyDescent="0.2">
      <c r="A620" s="16" t="s">
        <v>47</v>
      </c>
      <c r="B620" s="15">
        <v>-197.676142</v>
      </c>
      <c r="C620" s="15">
        <v>-24.326443999999999</v>
      </c>
      <c r="D620" s="11">
        <f t="shared" si="16"/>
        <v>1514.100000000017</v>
      </c>
    </row>
    <row r="621" spans="1:4" x14ac:dyDescent="0.2">
      <c r="A621" s="16" t="s">
        <v>46</v>
      </c>
      <c r="B621" s="15">
        <v>-200.11884000000001</v>
      </c>
      <c r="C621" s="15">
        <v>-24.843837000000001</v>
      </c>
      <c r="D621" s="11">
        <f t="shared" si="16"/>
        <v>1516.550000000017</v>
      </c>
    </row>
    <row r="622" spans="1:4" x14ac:dyDescent="0.2">
      <c r="A622" s="16" t="s">
        <v>45</v>
      </c>
      <c r="B622" s="15">
        <v>-204.53527099999999</v>
      </c>
      <c r="C622" s="15">
        <v>-25.507746999999998</v>
      </c>
      <c r="D622" s="11">
        <f t="shared" si="16"/>
        <v>1519.0000000000171</v>
      </c>
    </row>
    <row r="623" spans="1:4" x14ac:dyDescent="0.2">
      <c r="A623" s="16" t="s">
        <v>44</v>
      </c>
      <c r="B623" s="15">
        <v>-205.74846400000001</v>
      </c>
      <c r="C623" s="15">
        <v>-26.122817999999999</v>
      </c>
      <c r="D623" s="11">
        <f t="shared" si="16"/>
        <v>1521.4500000000171</v>
      </c>
    </row>
    <row r="624" spans="1:4" x14ac:dyDescent="0.2">
      <c r="A624" s="16" t="s">
        <v>43</v>
      </c>
      <c r="B624" s="15">
        <v>-206.836871</v>
      </c>
      <c r="C624" s="15">
        <v>-27.349540000000001</v>
      </c>
      <c r="D624" s="11">
        <f t="shared" si="16"/>
        <v>1523.9000000000171</v>
      </c>
    </row>
    <row r="625" spans="1:4" x14ac:dyDescent="0.2">
      <c r="A625" s="16" t="s">
        <v>42</v>
      </c>
      <c r="B625" s="15">
        <v>-209.194322</v>
      </c>
      <c r="C625" s="15">
        <v>-27.462816</v>
      </c>
      <c r="D625" s="11">
        <f t="shared" si="16"/>
        <v>1526.3500000000172</v>
      </c>
    </row>
    <row r="626" spans="1:4" x14ac:dyDescent="0.2">
      <c r="A626" s="16" t="s">
        <v>41</v>
      </c>
      <c r="B626" s="15">
        <v>-211.048497</v>
      </c>
      <c r="C626" s="15">
        <v>-27.733419999999999</v>
      </c>
      <c r="D626" s="11">
        <f t="shared" si="16"/>
        <v>1528.8000000000172</v>
      </c>
    </row>
    <row r="627" spans="1:4" x14ac:dyDescent="0.2">
      <c r="A627" s="16" t="s">
        <v>40</v>
      </c>
      <c r="B627" s="15">
        <v>-211.761641</v>
      </c>
      <c r="C627" s="15">
        <v>-27.794778000000001</v>
      </c>
      <c r="D627" s="11">
        <f t="shared" si="16"/>
        <v>1531.2500000000173</v>
      </c>
    </row>
    <row r="628" spans="1:4" x14ac:dyDescent="0.2">
      <c r="A628" s="16" t="s">
        <v>39</v>
      </c>
      <c r="B628" s="15">
        <v>-211.806467</v>
      </c>
      <c r="C628" s="15">
        <v>-28.238441999999999</v>
      </c>
      <c r="D628" s="11">
        <f t="shared" si="16"/>
        <v>1533.7000000000173</v>
      </c>
    </row>
    <row r="629" spans="1:4" x14ac:dyDescent="0.2">
      <c r="A629" s="16" t="s">
        <v>38</v>
      </c>
      <c r="B629" s="15">
        <v>-217.186353</v>
      </c>
      <c r="C629" s="15">
        <v>-27.233357000000002</v>
      </c>
      <c r="D629" s="11">
        <f t="shared" si="16"/>
        <v>1536.1500000000174</v>
      </c>
    </row>
    <row r="630" spans="1:4" x14ac:dyDescent="0.2">
      <c r="A630" s="16" t="s">
        <v>37</v>
      </c>
      <c r="B630" s="15">
        <v>-217.100922</v>
      </c>
      <c r="C630" s="15">
        <v>-27.009277000000001</v>
      </c>
      <c r="D630" s="11">
        <f t="shared" si="16"/>
        <v>1538.6000000000174</v>
      </c>
    </row>
    <row r="631" spans="1:4" x14ac:dyDescent="0.2">
      <c r="A631" s="16" t="s">
        <v>36</v>
      </c>
      <c r="B631" s="15">
        <v>-217.42230499999999</v>
      </c>
      <c r="C631" s="15">
        <v>-27.414166000000002</v>
      </c>
      <c r="D631" s="11">
        <f t="shared" si="16"/>
        <v>1541.0500000000175</v>
      </c>
    </row>
    <row r="632" spans="1:4" x14ac:dyDescent="0.2">
      <c r="A632" s="16" t="s">
        <v>35</v>
      </c>
      <c r="B632" s="15">
        <v>-216.19982999999999</v>
      </c>
      <c r="C632" s="15">
        <v>-27.214811999999998</v>
      </c>
      <c r="D632" s="11">
        <f t="shared" si="16"/>
        <v>1543.5000000000175</v>
      </c>
    </row>
    <row r="633" spans="1:4" x14ac:dyDescent="0.2">
      <c r="A633" s="16" t="s">
        <v>34</v>
      </c>
      <c r="B633" s="15">
        <v>-215.90881300000001</v>
      </c>
      <c r="C633" s="15">
        <v>-27.307317000000001</v>
      </c>
      <c r="D633" s="11">
        <f t="shared" si="16"/>
        <v>1545.9500000000176</v>
      </c>
    </row>
    <row r="634" spans="1:4" x14ac:dyDescent="0.2">
      <c r="A634" s="16" t="s">
        <v>33</v>
      </c>
      <c r="B634" s="15">
        <v>-214.63102000000001</v>
      </c>
      <c r="C634" s="15">
        <v>-27.195717999999999</v>
      </c>
      <c r="D634" s="11">
        <f t="shared" si="16"/>
        <v>1548.4000000000176</v>
      </c>
    </row>
    <row r="635" spans="1:4" x14ac:dyDescent="0.2">
      <c r="A635" s="14" t="s">
        <v>32</v>
      </c>
      <c r="B635" s="13">
        <v>-209.99</v>
      </c>
      <c r="C635" s="12">
        <v>-27.33</v>
      </c>
      <c r="D635" s="11">
        <f t="shared" si="16"/>
        <v>1550.8500000000176</v>
      </c>
    </row>
    <row r="636" spans="1:4" x14ac:dyDescent="0.2">
      <c r="A636" s="14" t="s">
        <v>31</v>
      </c>
      <c r="B636" s="13">
        <v>-209.76</v>
      </c>
      <c r="C636" s="12">
        <v>-27.09</v>
      </c>
      <c r="D636" s="11">
        <f t="shared" si="16"/>
        <v>1553.3000000000177</v>
      </c>
    </row>
    <row r="637" spans="1:4" x14ac:dyDescent="0.2">
      <c r="A637" s="14" t="s">
        <v>30</v>
      </c>
      <c r="B637" s="13">
        <v>-212.375</v>
      </c>
      <c r="C637" s="12">
        <v>-27.55</v>
      </c>
      <c r="D637" s="11">
        <f t="shared" si="16"/>
        <v>1555.7500000000177</v>
      </c>
    </row>
    <row r="638" spans="1:4" x14ac:dyDescent="0.2">
      <c r="A638" s="8" t="s">
        <v>29</v>
      </c>
      <c r="B638" s="8">
        <v>-210.6</v>
      </c>
      <c r="C638" s="8">
        <v>-26.74</v>
      </c>
      <c r="D638" s="11">
        <f t="shared" si="16"/>
        <v>1558.2000000000178</v>
      </c>
    </row>
    <row r="639" spans="1:4" x14ac:dyDescent="0.2">
      <c r="A639" s="14" t="s">
        <v>28</v>
      </c>
      <c r="B639" s="13">
        <v>-194.3</v>
      </c>
      <c r="C639" s="12">
        <v>-25.07</v>
      </c>
      <c r="D639" s="11">
        <f t="shared" si="16"/>
        <v>1560.6500000000178</v>
      </c>
    </row>
    <row r="640" spans="1:4" x14ac:dyDescent="0.2">
      <c r="A640" s="14" t="s">
        <v>27</v>
      </c>
      <c r="B640" s="13">
        <v>-203.12</v>
      </c>
      <c r="C640" s="12">
        <v>-26.55</v>
      </c>
      <c r="D640" s="11">
        <f t="shared" si="16"/>
        <v>1563.1000000000179</v>
      </c>
    </row>
    <row r="641" spans="1:4" x14ac:dyDescent="0.2">
      <c r="A641" s="14" t="s">
        <v>26</v>
      </c>
      <c r="B641" s="13">
        <v>-217.76</v>
      </c>
      <c r="C641" s="12">
        <v>-28.48</v>
      </c>
      <c r="D641" s="11">
        <f t="shared" si="16"/>
        <v>1565.5500000000179</v>
      </c>
    </row>
    <row r="642" spans="1:4" x14ac:dyDescent="0.2">
      <c r="A642" s="14" t="s">
        <v>25</v>
      </c>
      <c r="B642" s="13">
        <v>-199.22</v>
      </c>
      <c r="C642" s="12">
        <v>-26.12</v>
      </c>
      <c r="D642" s="11">
        <f t="shared" si="16"/>
        <v>1568.000000000018</v>
      </c>
    </row>
    <row r="643" spans="1:4" x14ac:dyDescent="0.2">
      <c r="A643" s="14" t="s">
        <v>24</v>
      </c>
      <c r="B643" s="13">
        <v>-202.02</v>
      </c>
      <c r="C643" s="12">
        <v>-26.44</v>
      </c>
      <c r="D643" s="11">
        <f t="shared" ref="D643:D653" si="17">D642+2.45</f>
        <v>1570.450000000018</v>
      </c>
    </row>
    <row r="644" spans="1:4" x14ac:dyDescent="0.2">
      <c r="A644" s="14" t="s">
        <v>23</v>
      </c>
      <c r="B644" s="13">
        <v>-199.22</v>
      </c>
      <c r="C644" s="12">
        <v>-26.08</v>
      </c>
      <c r="D644" s="11">
        <f t="shared" si="17"/>
        <v>1572.9000000000181</v>
      </c>
    </row>
    <row r="645" spans="1:4" x14ac:dyDescent="0.2">
      <c r="A645" s="14" t="s">
        <v>22</v>
      </c>
      <c r="B645" s="13">
        <v>-210.77</v>
      </c>
      <c r="C645" s="12">
        <v>-27.09</v>
      </c>
      <c r="D645" s="11">
        <f t="shared" si="17"/>
        <v>1575.3500000000181</v>
      </c>
    </row>
    <row r="646" spans="1:4" x14ac:dyDescent="0.2">
      <c r="A646" s="14" t="s">
        <v>21</v>
      </c>
      <c r="B646" s="13">
        <v>-197.05</v>
      </c>
      <c r="C646" s="12">
        <v>-25.42</v>
      </c>
      <c r="D646" s="11">
        <f t="shared" si="17"/>
        <v>1577.8000000000181</v>
      </c>
    </row>
    <row r="647" spans="1:4" x14ac:dyDescent="0.2">
      <c r="A647" s="14" t="s">
        <v>20</v>
      </c>
      <c r="B647" s="13">
        <v>-199.92</v>
      </c>
      <c r="C647" s="12">
        <v>-26.67</v>
      </c>
      <c r="D647" s="11">
        <f t="shared" si="17"/>
        <v>1580.2500000000182</v>
      </c>
    </row>
    <row r="648" spans="1:4" x14ac:dyDescent="0.2">
      <c r="A648" s="14" t="s">
        <v>19</v>
      </c>
      <c r="B648" s="13">
        <v>-196.06</v>
      </c>
      <c r="C648" s="12">
        <v>-26.11</v>
      </c>
      <c r="D648" s="11">
        <f t="shared" si="17"/>
        <v>1582.7000000000182</v>
      </c>
    </row>
    <row r="649" spans="1:4" x14ac:dyDescent="0.2">
      <c r="A649" s="14" t="s">
        <v>18</v>
      </c>
      <c r="B649" s="13">
        <v>-194.61</v>
      </c>
      <c r="C649" s="12">
        <v>-24.93</v>
      </c>
      <c r="D649" s="11">
        <f t="shared" si="17"/>
        <v>1585.1500000000183</v>
      </c>
    </row>
    <row r="650" spans="1:4" x14ac:dyDescent="0.2">
      <c r="A650" s="14" t="s">
        <v>17</v>
      </c>
      <c r="B650" s="13">
        <v>-205.55</v>
      </c>
      <c r="C650" s="12">
        <v>-26.4</v>
      </c>
      <c r="D650" s="11">
        <f t="shared" si="17"/>
        <v>1587.6000000000183</v>
      </c>
    </row>
    <row r="651" spans="1:4" x14ac:dyDescent="0.2">
      <c r="A651" s="14" t="s">
        <v>16</v>
      </c>
      <c r="B651" s="13">
        <v>-194.75</v>
      </c>
      <c r="C651" s="12">
        <v>-25.64</v>
      </c>
      <c r="D651" s="11">
        <f t="shared" si="17"/>
        <v>1590.0500000000184</v>
      </c>
    </row>
    <row r="652" spans="1:4" x14ac:dyDescent="0.2">
      <c r="A652" s="14" t="s">
        <v>15</v>
      </c>
      <c r="B652" s="13">
        <v>-195.25</v>
      </c>
      <c r="C652" s="12">
        <v>-25.21</v>
      </c>
      <c r="D652" s="11">
        <f t="shared" si="17"/>
        <v>1592.5000000000184</v>
      </c>
    </row>
    <row r="653" spans="1:4" x14ac:dyDescent="0.2">
      <c r="A653" s="14" t="s">
        <v>14</v>
      </c>
      <c r="B653" s="13">
        <v>-215.19</v>
      </c>
      <c r="C653" s="12">
        <v>-27.96</v>
      </c>
      <c r="D653" s="11">
        <f t="shared" si="17"/>
        <v>1594.9500000000185</v>
      </c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9"/>
  <sheetViews>
    <sheetView topLeftCell="A51" workbookViewId="0">
      <selection activeCell="AE7" sqref="AE7"/>
    </sheetView>
  </sheetViews>
  <sheetFormatPr baseColWidth="10" defaultRowHeight="16" x14ac:dyDescent="0.2"/>
  <cols>
    <col min="1" max="16384" width="10.83203125" style="8"/>
  </cols>
  <sheetData>
    <row r="1" spans="1:18" x14ac:dyDescent="0.2">
      <c r="B1" s="8" t="s">
        <v>671</v>
      </c>
      <c r="C1" s="8" t="s">
        <v>670</v>
      </c>
      <c r="D1" s="8" t="s">
        <v>669</v>
      </c>
      <c r="E1" s="8" t="s">
        <v>668</v>
      </c>
      <c r="G1" s="8" t="s">
        <v>678</v>
      </c>
      <c r="Q1" s="8">
        <v>1864</v>
      </c>
      <c r="R1" s="8">
        <v>-1.02</v>
      </c>
    </row>
    <row r="2" spans="1:18" x14ac:dyDescent="0.2">
      <c r="G2" s="8" t="s">
        <v>677</v>
      </c>
      <c r="Q2" s="8">
        <v>1865</v>
      </c>
      <c r="R2" s="8">
        <v>-1.24</v>
      </c>
    </row>
    <row r="3" spans="1:18" x14ac:dyDescent="0.2">
      <c r="A3" s="8">
        <v>2010</v>
      </c>
      <c r="B3" s="8">
        <v>2009</v>
      </c>
      <c r="C3" s="8">
        <v>-195.79089971739128</v>
      </c>
      <c r="D3" s="8">
        <v>-24.585140913043482</v>
      </c>
      <c r="E3" s="8">
        <v>0.89022758695656989</v>
      </c>
      <c r="G3" s="8">
        <v>2010</v>
      </c>
      <c r="I3" s="8">
        <v>-1.1525000000000001</v>
      </c>
      <c r="Q3" s="8">
        <v>1866</v>
      </c>
      <c r="R3" s="8">
        <v>0.54</v>
      </c>
    </row>
    <row r="4" spans="1:18" x14ac:dyDescent="0.2">
      <c r="A4" s="8">
        <f t="shared" ref="A4:A35" si="0">A3-1</f>
        <v>2009</v>
      </c>
      <c r="B4" s="8">
        <v>2008</v>
      </c>
      <c r="C4" s="8">
        <v>-195.46986949999996</v>
      </c>
      <c r="D4" s="8">
        <v>-22.893075428571425</v>
      </c>
      <c r="E4" s="8">
        <v>-12.325266071428558</v>
      </c>
      <c r="G4" s="8">
        <f t="shared" ref="G4:G35" si="1">G3-1</f>
        <v>2009</v>
      </c>
      <c r="I4" s="8">
        <v>-0.24333333333333332</v>
      </c>
      <c r="Q4" s="8">
        <v>1867</v>
      </c>
      <c r="R4" s="8">
        <v>-1.38</v>
      </c>
    </row>
    <row r="5" spans="1:18" x14ac:dyDescent="0.2">
      <c r="A5" s="8">
        <f t="shared" si="0"/>
        <v>2008</v>
      </c>
      <c r="B5" s="8">
        <v>2007</v>
      </c>
      <c r="C5" s="8">
        <v>-187.81246024999999</v>
      </c>
      <c r="D5" s="8">
        <v>-23.489674000000001</v>
      </c>
      <c r="E5" s="8">
        <v>0.10493175000001997</v>
      </c>
      <c r="G5" s="8">
        <f t="shared" si="1"/>
        <v>2008</v>
      </c>
      <c r="I5" s="8">
        <v>-0.37833333333333335</v>
      </c>
      <c r="Q5" s="8">
        <v>1868</v>
      </c>
      <c r="R5" s="8">
        <v>2.81</v>
      </c>
    </row>
    <row r="6" spans="1:18" x14ac:dyDescent="0.2">
      <c r="A6" s="8">
        <f t="shared" si="0"/>
        <v>2007</v>
      </c>
      <c r="B6" s="8">
        <v>2006</v>
      </c>
      <c r="C6" s="8">
        <v>-198.81303059999999</v>
      </c>
      <c r="D6" s="8">
        <v>-25.336274150000001</v>
      </c>
      <c r="E6" s="8">
        <v>3.8771626000000197</v>
      </c>
      <c r="G6" s="8">
        <f t="shared" si="1"/>
        <v>2007</v>
      </c>
      <c r="I6" s="8">
        <v>0.17333333333333331</v>
      </c>
      <c r="Q6" s="8">
        <v>1869</v>
      </c>
      <c r="R6" s="8">
        <v>1.7</v>
      </c>
    </row>
    <row r="7" spans="1:18" x14ac:dyDescent="0.2">
      <c r="A7" s="8">
        <f t="shared" si="0"/>
        <v>2006</v>
      </c>
      <c r="B7" s="8">
        <v>2005</v>
      </c>
      <c r="C7" s="8">
        <v>-207.24778929999997</v>
      </c>
      <c r="D7" s="8">
        <v>-26.280811649999997</v>
      </c>
      <c r="E7" s="8">
        <v>2.9987039000000095</v>
      </c>
      <c r="G7" s="8">
        <f t="shared" si="1"/>
        <v>2006</v>
      </c>
      <c r="I7" s="8">
        <v>-0.20750000000000002</v>
      </c>
      <c r="Q7" s="8">
        <v>1870</v>
      </c>
      <c r="R7" s="8">
        <v>-3.01</v>
      </c>
    </row>
    <row r="8" spans="1:18" x14ac:dyDescent="0.2">
      <c r="A8" s="8">
        <f t="shared" si="0"/>
        <v>2005</v>
      </c>
      <c r="B8" s="8">
        <v>2004</v>
      </c>
      <c r="C8" s="8">
        <v>-206.08985109090909</v>
      </c>
      <c r="D8" s="8">
        <v>-26.759164272727265</v>
      </c>
      <c r="E8" s="8">
        <v>7.9834630909090265</v>
      </c>
      <c r="G8" s="8">
        <f t="shared" si="1"/>
        <v>2005</v>
      </c>
      <c r="I8" s="8">
        <v>-0.26750000000000002</v>
      </c>
      <c r="Q8" s="8">
        <v>1871</v>
      </c>
      <c r="R8" s="8">
        <v>-1.01</v>
      </c>
    </row>
    <row r="9" spans="1:18" x14ac:dyDescent="0.2">
      <c r="A9" s="8">
        <f t="shared" si="0"/>
        <v>2004</v>
      </c>
      <c r="B9" s="8">
        <v>2003</v>
      </c>
      <c r="C9" s="8">
        <v>-208.29027229999997</v>
      </c>
      <c r="D9" s="8">
        <v>-26.693712200000004</v>
      </c>
      <c r="E9" s="8">
        <v>5.2594253000000606</v>
      </c>
      <c r="G9" s="8">
        <f t="shared" si="1"/>
        <v>2004</v>
      </c>
      <c r="I9" s="8">
        <v>0.24249999999999997</v>
      </c>
      <c r="Q9" s="8">
        <v>1872</v>
      </c>
      <c r="R9" s="8">
        <v>-0.76</v>
      </c>
    </row>
    <row r="10" spans="1:18" x14ac:dyDescent="0.2">
      <c r="A10" s="8">
        <f t="shared" si="0"/>
        <v>2003</v>
      </c>
      <c r="B10" s="8">
        <v>2002</v>
      </c>
      <c r="C10" s="8">
        <v>-212.49828571428571</v>
      </c>
      <c r="D10" s="8">
        <v>-26.706193285714285</v>
      </c>
      <c r="E10" s="8">
        <v>1.1512605714285655</v>
      </c>
      <c r="G10" s="8">
        <f t="shared" si="1"/>
        <v>2003</v>
      </c>
      <c r="I10" s="8">
        <v>9.7500000000000017E-2</v>
      </c>
      <c r="Q10" s="8">
        <v>1873</v>
      </c>
      <c r="R10" s="8">
        <v>-0.5</v>
      </c>
    </row>
    <row r="11" spans="1:18" x14ac:dyDescent="0.2">
      <c r="A11" s="8">
        <f t="shared" si="0"/>
        <v>2002</v>
      </c>
      <c r="B11" s="8">
        <v>2001</v>
      </c>
      <c r="C11" s="8">
        <v>-208.77437277777778</v>
      </c>
      <c r="D11" s="8">
        <v>-26.235047888888889</v>
      </c>
      <c r="E11" s="8">
        <v>1.1060103333333302</v>
      </c>
      <c r="G11" s="8">
        <f t="shared" si="1"/>
        <v>2002</v>
      </c>
      <c r="I11" s="8">
        <v>3.9166666666666627E-2</v>
      </c>
      <c r="Q11" s="8">
        <v>1874</v>
      </c>
      <c r="R11" s="8">
        <v>2.3199999999999998</v>
      </c>
    </row>
    <row r="12" spans="1:18" x14ac:dyDescent="0.2">
      <c r="A12" s="8">
        <f t="shared" si="0"/>
        <v>2001</v>
      </c>
      <c r="B12" s="8">
        <v>2000</v>
      </c>
      <c r="C12" s="8">
        <v>-206.24378985714284</v>
      </c>
      <c r="D12" s="8">
        <v>-25.996121142857145</v>
      </c>
      <c r="E12" s="8">
        <v>1.7251792857143187</v>
      </c>
      <c r="G12" s="8">
        <f t="shared" si="1"/>
        <v>2001</v>
      </c>
      <c r="I12" s="8">
        <v>-0.1825</v>
      </c>
      <c r="Q12" s="8">
        <v>1875</v>
      </c>
      <c r="R12" s="8">
        <v>-1.35</v>
      </c>
    </row>
    <row r="13" spans="1:18" x14ac:dyDescent="0.2">
      <c r="A13" s="8">
        <f t="shared" si="0"/>
        <v>2000</v>
      </c>
      <c r="B13" s="8">
        <v>1999</v>
      </c>
      <c r="G13" s="8">
        <f t="shared" si="1"/>
        <v>2000</v>
      </c>
      <c r="I13" s="8">
        <v>0.20666666666666664</v>
      </c>
      <c r="Q13" s="8">
        <v>1876</v>
      </c>
      <c r="R13" s="8">
        <v>0.21</v>
      </c>
    </row>
    <row r="14" spans="1:18" x14ac:dyDescent="0.2">
      <c r="A14" s="8">
        <f t="shared" si="0"/>
        <v>1999</v>
      </c>
      <c r="B14" s="8">
        <v>1998</v>
      </c>
      <c r="C14" s="8">
        <v>-204.92975499999997</v>
      </c>
      <c r="D14" s="8">
        <v>-25.982144333333334</v>
      </c>
      <c r="E14" s="8">
        <v>2.9273996666667017</v>
      </c>
      <c r="G14" s="8">
        <f t="shared" si="1"/>
        <v>1999</v>
      </c>
      <c r="I14" s="8">
        <v>0.39083333333333337</v>
      </c>
      <c r="Q14" s="8">
        <v>1877</v>
      </c>
      <c r="R14" s="8">
        <v>0.05</v>
      </c>
    </row>
    <row r="15" spans="1:18" x14ac:dyDescent="0.2">
      <c r="A15" s="8">
        <f t="shared" si="0"/>
        <v>1998</v>
      </c>
      <c r="B15" s="8">
        <v>1997</v>
      </c>
      <c r="C15" s="8">
        <v>-217.40762090000004</v>
      </c>
      <c r="D15" s="8">
        <v>-26.963734199999994</v>
      </c>
      <c r="E15" s="8">
        <v>-1.6977473000000884</v>
      </c>
      <c r="G15" s="8">
        <f t="shared" si="1"/>
        <v>1998</v>
      </c>
      <c r="I15" s="8">
        <v>-0.48083333333333339</v>
      </c>
      <c r="Q15" s="8">
        <v>1878</v>
      </c>
      <c r="R15" s="8">
        <v>1.46</v>
      </c>
    </row>
    <row r="16" spans="1:18" x14ac:dyDescent="0.2">
      <c r="A16" s="8">
        <f t="shared" si="0"/>
        <v>1997</v>
      </c>
      <c r="B16" s="8">
        <v>1996</v>
      </c>
      <c r="C16" s="8">
        <v>-202.44359939999998</v>
      </c>
      <c r="D16" s="8">
        <v>-25.595126100000002</v>
      </c>
      <c r="E16" s="8">
        <v>2.3174094000000309</v>
      </c>
      <c r="G16" s="8">
        <f t="shared" si="1"/>
        <v>1997</v>
      </c>
      <c r="I16" s="8">
        <v>-0.1566666666666667</v>
      </c>
      <c r="Q16" s="8">
        <v>1879</v>
      </c>
      <c r="R16" s="8">
        <v>-2.2200000000000002</v>
      </c>
    </row>
    <row r="17" spans="1:18" x14ac:dyDescent="0.2">
      <c r="A17" s="8">
        <f t="shared" si="0"/>
        <v>1996</v>
      </c>
      <c r="B17" s="8">
        <v>1995</v>
      </c>
      <c r="C17" s="8">
        <v>-197.51213250000001</v>
      </c>
      <c r="D17" s="8">
        <v>-24.459932000000002</v>
      </c>
      <c r="E17" s="8">
        <v>-1.8326764999999909</v>
      </c>
      <c r="G17" s="8">
        <f t="shared" si="1"/>
        <v>1996</v>
      </c>
      <c r="I17" s="8">
        <v>-0.2141666666666667</v>
      </c>
      <c r="Q17" s="8">
        <v>1880</v>
      </c>
      <c r="R17" s="8">
        <v>0.89</v>
      </c>
    </row>
    <row r="18" spans="1:18" x14ac:dyDescent="0.2">
      <c r="A18" s="8">
        <f t="shared" si="0"/>
        <v>1995</v>
      </c>
      <c r="B18" s="8">
        <v>1994</v>
      </c>
      <c r="C18" s="8">
        <v>-214.7139305</v>
      </c>
      <c r="D18" s="8">
        <v>-26.905409399999996</v>
      </c>
      <c r="E18" s="8">
        <v>0.52934469999996736</v>
      </c>
      <c r="G18" s="8">
        <f t="shared" si="1"/>
        <v>1995</v>
      </c>
      <c r="I18" s="8">
        <v>-8.0833333333333313E-2</v>
      </c>
      <c r="Q18" s="8">
        <v>1881</v>
      </c>
      <c r="R18" s="8">
        <v>-3.8</v>
      </c>
    </row>
    <row r="19" spans="1:18" x14ac:dyDescent="0.2">
      <c r="A19" s="8">
        <f t="shared" si="0"/>
        <v>1994</v>
      </c>
      <c r="B19" s="8">
        <v>1993</v>
      </c>
      <c r="C19" s="8">
        <v>-209.79599414285713</v>
      </c>
      <c r="D19" s="8">
        <v>-26.431811642857145</v>
      </c>
      <c r="E19" s="8">
        <v>1.6584990000000346</v>
      </c>
      <c r="G19" s="8">
        <f t="shared" si="1"/>
        <v>1994</v>
      </c>
      <c r="I19" s="8">
        <v>0.57583333333333331</v>
      </c>
      <c r="Q19" s="8">
        <v>1882</v>
      </c>
      <c r="R19" s="8">
        <v>3.87</v>
      </c>
    </row>
    <row r="20" spans="1:18" x14ac:dyDescent="0.2">
      <c r="A20" s="8">
        <f t="shared" si="0"/>
        <v>1993</v>
      </c>
      <c r="B20" s="8">
        <v>1992</v>
      </c>
      <c r="C20" s="8">
        <v>-206.06479471428571</v>
      </c>
      <c r="D20" s="8">
        <v>-25.983903714285713</v>
      </c>
      <c r="E20" s="8">
        <v>1.8064349999999934</v>
      </c>
      <c r="G20" s="8">
        <f t="shared" si="1"/>
        <v>1993</v>
      </c>
      <c r="I20" s="8">
        <v>0.1791666666666667</v>
      </c>
      <c r="Q20" s="8">
        <v>1883</v>
      </c>
      <c r="R20" s="8">
        <v>-0.23</v>
      </c>
    </row>
    <row r="21" spans="1:18" x14ac:dyDescent="0.2">
      <c r="A21" s="8">
        <f t="shared" si="0"/>
        <v>1992</v>
      </c>
      <c r="B21" s="8">
        <v>1991</v>
      </c>
      <c r="C21" s="8">
        <v>-216.98858259999997</v>
      </c>
      <c r="D21" s="8">
        <v>-27.300471499999997</v>
      </c>
      <c r="E21" s="8">
        <v>1.4151894000000027</v>
      </c>
      <c r="G21" s="8">
        <f t="shared" si="1"/>
        <v>1992</v>
      </c>
      <c r="I21" s="8">
        <v>0.58083333333333331</v>
      </c>
      <c r="Q21" s="8">
        <v>1884</v>
      </c>
      <c r="R21" s="8">
        <v>1.44</v>
      </c>
    </row>
    <row r="22" spans="1:18" x14ac:dyDescent="0.2">
      <c r="A22" s="8">
        <f t="shared" si="0"/>
        <v>1991</v>
      </c>
      <c r="B22" s="8">
        <v>1990</v>
      </c>
      <c r="C22" s="8">
        <v>-229.4827348888889</v>
      </c>
      <c r="D22" s="8">
        <v>-29.18618722222222</v>
      </c>
      <c r="E22" s="8">
        <v>4.0067628888888578</v>
      </c>
      <c r="G22" s="8">
        <f t="shared" si="1"/>
        <v>1991</v>
      </c>
      <c r="I22" s="8">
        <v>0.26833333333333331</v>
      </c>
      <c r="Q22" s="8">
        <v>1885</v>
      </c>
      <c r="R22" s="8">
        <v>-0.89</v>
      </c>
    </row>
    <row r="23" spans="1:18" x14ac:dyDescent="0.2">
      <c r="A23" s="8">
        <f t="shared" si="0"/>
        <v>1990</v>
      </c>
      <c r="B23" s="8">
        <v>1989</v>
      </c>
      <c r="C23" s="8">
        <v>-212.35955099999998</v>
      </c>
      <c r="D23" s="8">
        <v>-27.53971822222222</v>
      </c>
      <c r="E23" s="8">
        <v>7.9581947777777771</v>
      </c>
      <c r="G23" s="8">
        <f t="shared" si="1"/>
        <v>1990</v>
      </c>
      <c r="I23" s="8">
        <v>0.59416666666666662</v>
      </c>
      <c r="Q23" s="8">
        <v>1886</v>
      </c>
      <c r="R23" s="8">
        <v>-1.1200000000000001</v>
      </c>
    </row>
    <row r="24" spans="1:18" x14ac:dyDescent="0.2">
      <c r="A24" s="8">
        <f t="shared" si="0"/>
        <v>1989</v>
      </c>
      <c r="B24" s="8">
        <v>1988</v>
      </c>
      <c r="C24" s="8">
        <v>-214.64422737499999</v>
      </c>
      <c r="D24" s="8">
        <v>-26.361529874999999</v>
      </c>
      <c r="E24" s="8">
        <v>-3.7519883749999963</v>
      </c>
      <c r="G24" s="8">
        <f t="shared" si="1"/>
        <v>1989</v>
      </c>
      <c r="I24" s="8">
        <v>0.70166666666666666</v>
      </c>
      <c r="Q24" s="8">
        <v>1887</v>
      </c>
      <c r="R24" s="8">
        <v>0.45</v>
      </c>
    </row>
    <row r="25" spans="1:18" x14ac:dyDescent="0.2">
      <c r="A25" s="8">
        <f t="shared" si="0"/>
        <v>1988</v>
      </c>
      <c r="B25" s="8">
        <v>1987</v>
      </c>
      <c r="C25" s="8">
        <v>-222.19486585000004</v>
      </c>
      <c r="D25" s="8">
        <v>-27.988771000000003</v>
      </c>
      <c r="E25" s="8">
        <v>1.7153021499999852</v>
      </c>
      <c r="G25" s="8">
        <f t="shared" si="1"/>
        <v>1988</v>
      </c>
      <c r="I25" s="8">
        <v>-1.3333333333333336E-2</v>
      </c>
      <c r="Q25" s="8">
        <v>1888</v>
      </c>
      <c r="R25" s="8">
        <v>-2.75</v>
      </c>
    </row>
    <row r="26" spans="1:18" x14ac:dyDescent="0.2">
      <c r="A26" s="8">
        <f t="shared" si="0"/>
        <v>1987</v>
      </c>
      <c r="B26" s="8">
        <v>1986</v>
      </c>
      <c r="C26" s="8">
        <v>-209.02201566666662</v>
      </c>
      <c r="D26" s="8">
        <v>-26.602708777777778</v>
      </c>
      <c r="E26" s="8">
        <v>3.7996545555556054</v>
      </c>
      <c r="G26" s="8">
        <f t="shared" si="1"/>
        <v>1987</v>
      </c>
      <c r="I26" s="8">
        <v>-0.12249999999999998</v>
      </c>
      <c r="Q26" s="8">
        <v>1889</v>
      </c>
      <c r="R26" s="8">
        <v>-0.01</v>
      </c>
    </row>
    <row r="27" spans="1:18" x14ac:dyDescent="0.2">
      <c r="A27" s="8">
        <f t="shared" si="0"/>
        <v>1986</v>
      </c>
      <c r="B27" s="8">
        <v>1985</v>
      </c>
      <c r="C27" s="8">
        <v>-202.74495271428572</v>
      </c>
      <c r="D27" s="8">
        <v>-24.784583999999999</v>
      </c>
      <c r="E27" s="8">
        <v>-4.4682807142857257</v>
      </c>
      <c r="G27" s="8">
        <f t="shared" si="1"/>
        <v>1986</v>
      </c>
      <c r="I27" s="8">
        <v>0.5033333333333333</v>
      </c>
      <c r="Q27" s="8">
        <v>1890</v>
      </c>
      <c r="R27" s="8">
        <v>1.78</v>
      </c>
    </row>
    <row r="28" spans="1:18" x14ac:dyDescent="0.2">
      <c r="A28" s="8">
        <f t="shared" si="0"/>
        <v>1985</v>
      </c>
      <c r="B28" s="8">
        <v>1984</v>
      </c>
      <c r="C28" s="8">
        <v>-194.686418</v>
      </c>
      <c r="D28" s="8">
        <v>-23.763092499999999</v>
      </c>
      <c r="E28" s="8">
        <v>-4.5816780000000108</v>
      </c>
      <c r="G28" s="8">
        <f t="shared" si="1"/>
        <v>1985</v>
      </c>
      <c r="I28" s="8">
        <v>-0.18333333333333332</v>
      </c>
      <c r="Q28" s="8">
        <v>1891</v>
      </c>
      <c r="R28" s="8">
        <v>-0.82</v>
      </c>
    </row>
    <row r="29" spans="1:18" x14ac:dyDescent="0.2">
      <c r="A29" s="8">
        <f t="shared" si="0"/>
        <v>1984</v>
      </c>
      <c r="B29" s="8">
        <v>1983</v>
      </c>
      <c r="C29" s="8">
        <v>-211.53303533333334</v>
      </c>
      <c r="D29" s="8">
        <v>-25.079039333333331</v>
      </c>
      <c r="E29" s="8">
        <v>-10.9007206666667</v>
      </c>
      <c r="G29" s="8">
        <f t="shared" si="1"/>
        <v>1984</v>
      </c>
      <c r="I29" s="8">
        <v>0.24749999999999997</v>
      </c>
      <c r="Q29" s="8">
        <v>1892</v>
      </c>
      <c r="R29" s="8">
        <v>-2.02</v>
      </c>
    </row>
    <row r="30" spans="1:18" x14ac:dyDescent="0.2">
      <c r="A30" s="8">
        <f t="shared" si="0"/>
        <v>1983</v>
      </c>
      <c r="B30" s="8">
        <v>1982</v>
      </c>
      <c r="C30" s="8">
        <v>-220.2281743333333</v>
      </c>
      <c r="D30" s="8">
        <v>-26.398945111111107</v>
      </c>
      <c r="E30" s="8">
        <v>-9.0366134444444413</v>
      </c>
      <c r="G30" s="8">
        <f t="shared" si="1"/>
        <v>1983</v>
      </c>
      <c r="I30" s="8">
        <v>0.31</v>
      </c>
      <c r="Q30" s="8">
        <v>1893</v>
      </c>
      <c r="R30" s="8">
        <v>-1.07</v>
      </c>
    </row>
    <row r="31" spans="1:18" x14ac:dyDescent="0.2">
      <c r="A31" s="8">
        <f t="shared" si="0"/>
        <v>1982</v>
      </c>
      <c r="B31" s="8">
        <v>1981</v>
      </c>
      <c r="C31" s="8">
        <v>-215.18775233333335</v>
      </c>
      <c r="D31" s="8">
        <v>-27.106040111111113</v>
      </c>
      <c r="E31" s="8">
        <v>1.6605685555555567</v>
      </c>
      <c r="G31" s="8">
        <f t="shared" si="1"/>
        <v>1982</v>
      </c>
      <c r="I31" s="8">
        <v>0.43</v>
      </c>
      <c r="Q31" s="8">
        <v>1894</v>
      </c>
      <c r="R31" s="8">
        <v>2.68</v>
      </c>
    </row>
    <row r="32" spans="1:18" x14ac:dyDescent="0.2">
      <c r="A32" s="8">
        <f t="shared" si="0"/>
        <v>1981</v>
      </c>
      <c r="B32" s="8">
        <v>1980</v>
      </c>
      <c r="C32" s="8">
        <v>-209.60928811111111</v>
      </c>
      <c r="D32" s="8">
        <v>-26.493661777777774</v>
      </c>
      <c r="E32" s="8">
        <v>2.3400061111110801</v>
      </c>
      <c r="G32" s="8">
        <f t="shared" si="1"/>
        <v>1981</v>
      </c>
      <c r="I32" s="8">
        <v>-0.21249999999999999</v>
      </c>
      <c r="Q32" s="8">
        <v>1895</v>
      </c>
      <c r="R32" s="8">
        <v>-3.97</v>
      </c>
    </row>
    <row r="33" spans="1:18" x14ac:dyDescent="0.2">
      <c r="A33" s="8">
        <f t="shared" si="0"/>
        <v>1980</v>
      </c>
      <c r="B33" s="8">
        <v>1979</v>
      </c>
      <c r="C33" s="8">
        <v>-203.36173328571428</v>
      </c>
      <c r="D33" s="8">
        <v>-25.236326857142853</v>
      </c>
      <c r="E33" s="8">
        <v>-1.471118428571458</v>
      </c>
      <c r="G33" s="8">
        <f t="shared" si="1"/>
        <v>1980</v>
      </c>
      <c r="I33" s="8">
        <v>-0.41249999999999992</v>
      </c>
      <c r="Q33" s="8">
        <v>1896</v>
      </c>
      <c r="R33" s="8">
        <v>1.1200000000000001</v>
      </c>
    </row>
    <row r="34" spans="1:18" x14ac:dyDescent="0.2">
      <c r="A34" s="8">
        <f t="shared" si="0"/>
        <v>1979</v>
      </c>
      <c r="B34" s="8">
        <v>1978</v>
      </c>
      <c r="C34" s="8">
        <v>-199.58296133333334</v>
      </c>
      <c r="D34" s="8">
        <v>-24.854828999999999</v>
      </c>
      <c r="E34" s="8">
        <v>-0.74432933333335427</v>
      </c>
      <c r="G34" s="8">
        <f t="shared" si="1"/>
        <v>1979</v>
      </c>
      <c r="I34" s="8">
        <v>0.13500000000000004</v>
      </c>
      <c r="Q34" s="8">
        <v>1897</v>
      </c>
      <c r="R34" s="8">
        <v>1.0900000000000001</v>
      </c>
    </row>
    <row r="35" spans="1:18" x14ac:dyDescent="0.2">
      <c r="A35" s="8">
        <f t="shared" si="0"/>
        <v>1978</v>
      </c>
      <c r="B35" s="8">
        <v>1977</v>
      </c>
      <c r="C35" s="8">
        <v>-208.77133116666664</v>
      </c>
      <c r="D35" s="8">
        <v>-25.292950333333334</v>
      </c>
      <c r="E35" s="8">
        <v>-6.4277284999999722</v>
      </c>
      <c r="G35" s="8">
        <f t="shared" si="1"/>
        <v>1978</v>
      </c>
      <c r="I35" s="8">
        <v>0.31750000000000006</v>
      </c>
      <c r="Q35" s="8">
        <v>1898</v>
      </c>
      <c r="R35" s="8">
        <v>1.02</v>
      </c>
    </row>
    <row r="36" spans="1:18" x14ac:dyDescent="0.2">
      <c r="A36" s="8">
        <f t="shared" ref="A36:A67" si="2">A35-1</f>
        <v>1977</v>
      </c>
      <c r="B36" s="8">
        <v>1976</v>
      </c>
      <c r="C36" s="8">
        <v>-211.00407416666667</v>
      </c>
      <c r="D36" s="8">
        <v>-25.614942666666664</v>
      </c>
      <c r="E36" s="8">
        <v>-6.0845328333333555</v>
      </c>
      <c r="G36" s="8">
        <f t="shared" ref="G36:G63" si="3">G35-1</f>
        <v>1977</v>
      </c>
      <c r="I36" s="8">
        <v>-0.33583333333333326</v>
      </c>
      <c r="Q36" s="8">
        <v>1899</v>
      </c>
      <c r="R36" s="8">
        <v>0.03</v>
      </c>
    </row>
    <row r="37" spans="1:18" x14ac:dyDescent="0.2">
      <c r="A37" s="8">
        <f t="shared" si="2"/>
        <v>1976</v>
      </c>
      <c r="B37" s="8">
        <v>1975</v>
      </c>
      <c r="C37" s="8">
        <v>-207.57579874999999</v>
      </c>
      <c r="D37" s="8">
        <v>-26.021126250000002</v>
      </c>
      <c r="E37" s="8">
        <v>0.59321125000002439</v>
      </c>
      <c r="G37" s="8">
        <f t="shared" si="3"/>
        <v>1976</v>
      </c>
      <c r="I37" s="8">
        <v>0.18750000000000003</v>
      </c>
      <c r="Q37" s="8">
        <v>1900</v>
      </c>
      <c r="R37" s="8">
        <v>-2.13</v>
      </c>
    </row>
    <row r="38" spans="1:18" x14ac:dyDescent="0.2">
      <c r="A38" s="8">
        <f t="shared" si="2"/>
        <v>1975</v>
      </c>
      <c r="B38" s="8">
        <v>1974</v>
      </c>
      <c r="C38" s="8">
        <v>-200.9755826666667</v>
      </c>
      <c r="D38" s="8">
        <v>-25.251102666666668</v>
      </c>
      <c r="E38" s="8">
        <v>1.033238666666648</v>
      </c>
      <c r="G38" s="8">
        <f t="shared" si="3"/>
        <v>1975</v>
      </c>
      <c r="I38" s="8">
        <v>-7.4166666666666617E-2</v>
      </c>
      <c r="Q38" s="8">
        <v>1901</v>
      </c>
      <c r="R38" s="8">
        <v>-0.33</v>
      </c>
    </row>
    <row r="39" spans="1:18" x14ac:dyDescent="0.2">
      <c r="A39" s="8">
        <f t="shared" si="2"/>
        <v>1974</v>
      </c>
      <c r="B39" s="8">
        <v>1973</v>
      </c>
      <c r="C39" s="8">
        <v>-196.76879199999999</v>
      </c>
      <c r="D39" s="8">
        <v>-25.36063288888889</v>
      </c>
      <c r="E39" s="8">
        <v>6.1162711111111321</v>
      </c>
      <c r="G39" s="8">
        <f t="shared" si="3"/>
        <v>1974</v>
      </c>
      <c r="I39" s="8">
        <v>0.18083333333333332</v>
      </c>
      <c r="Q39" s="8">
        <v>1902</v>
      </c>
      <c r="R39" s="8">
        <v>-1.41</v>
      </c>
    </row>
    <row r="40" spans="1:18" x14ac:dyDescent="0.2">
      <c r="A40" s="8">
        <f t="shared" si="2"/>
        <v>1973</v>
      </c>
      <c r="B40" s="8">
        <v>1972</v>
      </c>
      <c r="C40" s="8">
        <v>-192.83175249999999</v>
      </c>
      <c r="D40" s="8">
        <v>-25.948040500000001</v>
      </c>
      <c r="E40" s="8">
        <v>14.752571500000016</v>
      </c>
      <c r="G40" s="8">
        <f t="shared" si="3"/>
        <v>1973</v>
      </c>
      <c r="I40" s="8">
        <v>-8.6666666666666684E-2</v>
      </c>
      <c r="Q40" s="8">
        <v>1903</v>
      </c>
      <c r="R40" s="8">
        <v>3.89</v>
      </c>
    </row>
    <row r="41" spans="1:18" x14ac:dyDescent="0.2">
      <c r="A41" s="8">
        <f t="shared" si="2"/>
        <v>1972</v>
      </c>
      <c r="B41" s="8">
        <v>1971</v>
      </c>
      <c r="C41" s="8">
        <v>-211.78110612500001</v>
      </c>
      <c r="D41" s="8">
        <v>-26.073078374999998</v>
      </c>
      <c r="E41" s="8">
        <v>-3.1964791250000246</v>
      </c>
      <c r="G41" s="8">
        <f t="shared" si="3"/>
        <v>1972</v>
      </c>
      <c r="I41" s="8">
        <v>0.51</v>
      </c>
      <c r="Q41" s="8">
        <v>1904</v>
      </c>
      <c r="R41" s="8">
        <v>0.23</v>
      </c>
    </row>
    <row r="42" spans="1:18" x14ac:dyDescent="0.2">
      <c r="A42" s="8">
        <f t="shared" si="2"/>
        <v>1971</v>
      </c>
      <c r="B42" s="8">
        <v>1970</v>
      </c>
      <c r="C42" s="8">
        <v>-208.79060987499997</v>
      </c>
      <c r="D42" s="8">
        <v>-27.092517375</v>
      </c>
      <c r="E42" s="8">
        <v>7.9495291250000264</v>
      </c>
      <c r="G42" s="8">
        <f t="shared" si="3"/>
        <v>1971</v>
      </c>
      <c r="I42" s="8">
        <v>1.0000000000000014E-2</v>
      </c>
      <c r="Q42" s="8">
        <v>1905</v>
      </c>
      <c r="R42" s="8">
        <v>1.98</v>
      </c>
    </row>
    <row r="43" spans="1:18" x14ac:dyDescent="0.2">
      <c r="A43" s="8">
        <f t="shared" si="2"/>
        <v>1970</v>
      </c>
      <c r="B43" s="8">
        <v>1969</v>
      </c>
      <c r="C43" s="8">
        <v>-204.252067125</v>
      </c>
      <c r="D43" s="8">
        <v>-25.928618624999995</v>
      </c>
      <c r="E43" s="8">
        <v>3.1768818749999639</v>
      </c>
      <c r="G43" s="8">
        <f t="shared" si="3"/>
        <v>1970</v>
      </c>
      <c r="I43" s="8">
        <v>-0.25333333333333335</v>
      </c>
      <c r="Q43" s="8">
        <v>1906</v>
      </c>
      <c r="R43" s="8">
        <v>2.06</v>
      </c>
    </row>
    <row r="44" spans="1:18" x14ac:dyDescent="0.2">
      <c r="A44" s="8">
        <f t="shared" si="2"/>
        <v>1969</v>
      </c>
      <c r="B44" s="8">
        <v>1968</v>
      </c>
      <c r="C44" s="8">
        <v>-215.25572575000001</v>
      </c>
      <c r="D44" s="8">
        <v>-27.219594749999999</v>
      </c>
      <c r="E44" s="8">
        <v>2.5010322499999802</v>
      </c>
      <c r="G44" s="8">
        <f t="shared" si="3"/>
        <v>1969</v>
      </c>
      <c r="I44" s="8">
        <v>-5.8333333333333341E-2</v>
      </c>
      <c r="Q44" s="8">
        <v>1907</v>
      </c>
      <c r="R44" s="8">
        <v>2.06</v>
      </c>
    </row>
    <row r="45" spans="1:18" x14ac:dyDescent="0.2">
      <c r="A45" s="8">
        <f t="shared" si="2"/>
        <v>1968</v>
      </c>
      <c r="B45" s="8">
        <v>1967</v>
      </c>
      <c r="C45" s="8">
        <v>-218.60846649999999</v>
      </c>
      <c r="D45" s="8">
        <v>-27.699524624999999</v>
      </c>
      <c r="E45" s="8">
        <v>2.9877304999999978</v>
      </c>
      <c r="G45" s="8">
        <f t="shared" si="3"/>
        <v>1968</v>
      </c>
      <c r="I45" s="8">
        <v>-0.94</v>
      </c>
      <c r="Q45" s="8">
        <v>1908</v>
      </c>
      <c r="R45" s="8">
        <v>1.44</v>
      </c>
    </row>
    <row r="46" spans="1:18" x14ac:dyDescent="0.2">
      <c r="A46" s="8">
        <f t="shared" si="2"/>
        <v>1967</v>
      </c>
      <c r="B46" s="8">
        <v>1966</v>
      </c>
      <c r="C46" s="8">
        <v>-192.85608224999999</v>
      </c>
      <c r="D46" s="8">
        <v>-24.725460499999997</v>
      </c>
      <c r="E46" s="8">
        <v>4.9476017499999898</v>
      </c>
      <c r="G46" s="8">
        <f t="shared" si="3"/>
        <v>1967</v>
      </c>
      <c r="I46" s="8">
        <v>0.36666666666666664</v>
      </c>
      <c r="Q46" s="8">
        <v>1909</v>
      </c>
      <c r="R46" s="8">
        <v>0</v>
      </c>
    </row>
    <row r="47" spans="1:18" x14ac:dyDescent="0.2">
      <c r="A47" s="8">
        <f t="shared" si="2"/>
        <v>1966</v>
      </c>
      <c r="B47" s="8">
        <v>1965</v>
      </c>
      <c r="C47" s="8">
        <v>-193.40037042857145</v>
      </c>
      <c r="D47" s="8">
        <v>-23.81637533333333</v>
      </c>
      <c r="E47" s="8">
        <v>-2.8693677619048117</v>
      </c>
      <c r="G47" s="8">
        <f t="shared" si="3"/>
        <v>1966</v>
      </c>
      <c r="I47" s="8">
        <v>-0.32833333333333337</v>
      </c>
      <c r="Q47" s="8">
        <v>1910</v>
      </c>
      <c r="R47" s="8">
        <v>2.1</v>
      </c>
    </row>
    <row r="48" spans="1:18" x14ac:dyDescent="0.2">
      <c r="A48" s="8">
        <f t="shared" si="2"/>
        <v>1965</v>
      </c>
      <c r="B48" s="8">
        <v>1964</v>
      </c>
      <c r="C48" s="8">
        <v>-214.15048583333331</v>
      </c>
      <c r="D48" s="8">
        <v>-25.880384000000003</v>
      </c>
      <c r="E48" s="8">
        <v>-7.1074138333332826</v>
      </c>
      <c r="G48" s="8">
        <f t="shared" si="3"/>
        <v>1965</v>
      </c>
      <c r="I48" s="8">
        <v>-0.12999999999999998</v>
      </c>
      <c r="Q48" s="8">
        <v>1911</v>
      </c>
      <c r="R48" s="8">
        <v>0.28999999999999998</v>
      </c>
    </row>
    <row r="49" spans="1:18" x14ac:dyDescent="0.2">
      <c r="A49" s="8">
        <f t="shared" si="2"/>
        <v>1964</v>
      </c>
      <c r="B49" s="8">
        <v>1963</v>
      </c>
      <c r="C49" s="8">
        <v>-213.42333333333332</v>
      </c>
      <c r="D49" s="8">
        <v>-27.583333333333332</v>
      </c>
      <c r="E49" s="8">
        <v>7.2433333333333394</v>
      </c>
      <c r="G49" s="8">
        <f t="shared" si="3"/>
        <v>1964</v>
      </c>
      <c r="I49" s="8">
        <v>-4.1666666666666692E-2</v>
      </c>
      <c r="Q49" s="8">
        <v>1912</v>
      </c>
      <c r="R49" s="8">
        <v>0.24</v>
      </c>
    </row>
    <row r="50" spans="1:18" x14ac:dyDescent="0.2">
      <c r="A50" s="8">
        <f t="shared" si="2"/>
        <v>1963</v>
      </c>
      <c r="B50" s="8">
        <v>1962</v>
      </c>
      <c r="C50" s="8">
        <v>-202.26437499999997</v>
      </c>
      <c r="D50" s="8">
        <v>-25.688124999999999</v>
      </c>
      <c r="E50" s="8">
        <v>3.2406250000000227</v>
      </c>
      <c r="G50" s="8">
        <f t="shared" si="3"/>
        <v>1963</v>
      </c>
      <c r="I50" s="8">
        <v>-0.41666666666666669</v>
      </c>
      <c r="Q50" s="8">
        <v>1913</v>
      </c>
      <c r="R50" s="8">
        <v>2.69</v>
      </c>
    </row>
    <row r="51" spans="1:18" x14ac:dyDescent="0.2">
      <c r="A51" s="8">
        <f t="shared" si="2"/>
        <v>1962</v>
      </c>
      <c r="B51" s="8">
        <v>1961</v>
      </c>
      <c r="C51" s="8">
        <v>-195.76777777777778</v>
      </c>
      <c r="D51" s="8">
        <v>-25.124444444444446</v>
      </c>
      <c r="E51" s="8">
        <v>5.2277777777777885</v>
      </c>
      <c r="G51" s="8">
        <f t="shared" si="3"/>
        <v>1962</v>
      </c>
      <c r="I51" s="8">
        <v>-0.34166666666666673</v>
      </c>
      <c r="Q51" s="8">
        <v>1914</v>
      </c>
      <c r="R51" s="8">
        <v>1.48</v>
      </c>
    </row>
    <row r="52" spans="1:18" x14ac:dyDescent="0.2">
      <c r="A52" s="8">
        <f t="shared" si="2"/>
        <v>1961</v>
      </c>
      <c r="B52" s="8">
        <v>1960</v>
      </c>
      <c r="C52" s="8">
        <v>-190.98</v>
      </c>
      <c r="D52" s="8">
        <v>-24.426666666666666</v>
      </c>
      <c r="E52" s="8">
        <v>4.4333333333333371</v>
      </c>
      <c r="G52" s="8">
        <f t="shared" si="3"/>
        <v>1961</v>
      </c>
      <c r="I52" s="8">
        <v>4.3333333333333335E-2</v>
      </c>
      <c r="Q52" s="8">
        <v>1915</v>
      </c>
      <c r="R52" s="8">
        <v>-0.2</v>
      </c>
    </row>
    <row r="53" spans="1:18" x14ac:dyDescent="0.2">
      <c r="A53" s="8">
        <f t="shared" si="2"/>
        <v>1960</v>
      </c>
      <c r="B53" s="8">
        <v>1959</v>
      </c>
      <c r="G53" s="8">
        <f t="shared" si="3"/>
        <v>1960</v>
      </c>
      <c r="I53" s="8">
        <v>-0.40999999999999992</v>
      </c>
      <c r="Q53" s="8">
        <v>1916</v>
      </c>
      <c r="R53" s="8">
        <v>-0.69</v>
      </c>
    </row>
    <row r="54" spans="1:18" x14ac:dyDescent="0.2">
      <c r="A54" s="8">
        <f t="shared" si="2"/>
        <v>1959</v>
      </c>
      <c r="B54" s="8">
        <v>1958</v>
      </c>
      <c r="C54" s="8">
        <v>-194.59057866666663</v>
      </c>
      <c r="D54" s="8">
        <v>-25.145774333333332</v>
      </c>
      <c r="E54" s="8">
        <v>6.575616000000025</v>
      </c>
      <c r="G54" s="8">
        <f t="shared" si="3"/>
        <v>1959</v>
      </c>
      <c r="I54" s="8">
        <v>0.35250000000000004</v>
      </c>
      <c r="Q54" s="8">
        <v>1917</v>
      </c>
      <c r="R54" s="8">
        <v>-3.8</v>
      </c>
    </row>
    <row r="55" spans="1:18" x14ac:dyDescent="0.2">
      <c r="A55" s="8">
        <f t="shared" si="2"/>
        <v>1958</v>
      </c>
      <c r="B55" s="8">
        <v>1957</v>
      </c>
      <c r="C55" s="8">
        <v>-200.46111111111111</v>
      </c>
      <c r="D55" s="8">
        <v>-25.738888888888887</v>
      </c>
      <c r="E55" s="8">
        <v>5.4499999999999886</v>
      </c>
      <c r="G55" s="8">
        <f t="shared" si="3"/>
        <v>1958</v>
      </c>
      <c r="I55" s="8">
        <v>-0.58916666666666673</v>
      </c>
      <c r="Q55" s="8">
        <v>1918</v>
      </c>
      <c r="R55" s="8">
        <v>-0.8</v>
      </c>
    </row>
    <row r="56" spans="1:18" x14ac:dyDescent="0.2">
      <c r="A56" s="8">
        <f t="shared" si="2"/>
        <v>1957</v>
      </c>
      <c r="B56" s="8">
        <v>1956</v>
      </c>
      <c r="C56" s="8">
        <v>-207.018125</v>
      </c>
      <c r="D56" s="8">
        <v>-26.37</v>
      </c>
      <c r="E56" s="8">
        <v>3.9418750000000102</v>
      </c>
      <c r="G56" s="8">
        <f t="shared" si="3"/>
        <v>1957</v>
      </c>
      <c r="I56" s="8">
        <v>-0.19583333333333328</v>
      </c>
      <c r="Q56" s="8">
        <v>1919</v>
      </c>
      <c r="R56" s="8">
        <v>-0.8</v>
      </c>
    </row>
    <row r="57" spans="1:18" x14ac:dyDescent="0.2">
      <c r="A57" s="8">
        <f t="shared" si="2"/>
        <v>1956</v>
      </c>
      <c r="B57" s="8">
        <v>1955</v>
      </c>
      <c r="C57" s="8">
        <v>-210.28324900000004</v>
      </c>
      <c r="D57" s="8">
        <v>-27.190846499999999</v>
      </c>
      <c r="E57" s="8">
        <v>7.2435229999999535</v>
      </c>
      <c r="G57" s="8">
        <f t="shared" si="3"/>
        <v>1956</v>
      </c>
      <c r="I57" s="8">
        <v>-4.4166666666666715E-2</v>
      </c>
      <c r="Q57" s="8">
        <v>1920</v>
      </c>
      <c r="R57" s="8">
        <v>3.18</v>
      </c>
    </row>
    <row r="58" spans="1:18" x14ac:dyDescent="0.2">
      <c r="A58" s="8">
        <f t="shared" si="2"/>
        <v>1955</v>
      </c>
      <c r="B58" s="8">
        <v>1954</v>
      </c>
      <c r="C58" s="8">
        <v>-209.14334675000001</v>
      </c>
      <c r="D58" s="8">
        <v>-26.414020500000003</v>
      </c>
      <c r="E58" s="8">
        <v>2.1688172500000178</v>
      </c>
      <c r="G58" s="8">
        <f t="shared" si="3"/>
        <v>1955</v>
      </c>
      <c r="I58" s="8">
        <v>-0.39916666666666667</v>
      </c>
      <c r="Q58" s="8">
        <v>1921</v>
      </c>
      <c r="R58" s="8">
        <v>1.63</v>
      </c>
    </row>
    <row r="59" spans="1:18" x14ac:dyDescent="0.2">
      <c r="A59" s="8">
        <f t="shared" si="2"/>
        <v>1954</v>
      </c>
      <c r="B59" s="8">
        <v>1953</v>
      </c>
      <c r="C59" s="8">
        <v>-208.0261112</v>
      </c>
      <c r="D59" s="8">
        <v>-27.015525400000001</v>
      </c>
      <c r="E59" s="8">
        <v>8.0980920000000083</v>
      </c>
      <c r="G59" s="8">
        <f t="shared" si="3"/>
        <v>1954</v>
      </c>
      <c r="I59" s="8">
        <v>2.50000000000003E-3</v>
      </c>
      <c r="Q59" s="8">
        <v>1922</v>
      </c>
      <c r="R59" s="8">
        <v>1.85</v>
      </c>
    </row>
    <row r="60" spans="1:18" x14ac:dyDescent="0.2">
      <c r="A60" s="8">
        <f t="shared" si="2"/>
        <v>1953</v>
      </c>
      <c r="B60" s="8">
        <v>1952</v>
      </c>
      <c r="C60" s="8">
        <v>-209.84875</v>
      </c>
      <c r="D60" s="8">
        <v>-27.05875</v>
      </c>
      <c r="E60" s="8">
        <v>6.6212500000000034</v>
      </c>
      <c r="G60" s="8">
        <f t="shared" si="3"/>
        <v>1953</v>
      </c>
      <c r="I60" s="8">
        <v>-1.749999999999996E-2</v>
      </c>
      <c r="Q60" s="8">
        <v>1923</v>
      </c>
      <c r="R60" s="8">
        <v>1.73</v>
      </c>
    </row>
    <row r="61" spans="1:18" x14ac:dyDescent="0.2">
      <c r="A61" s="8">
        <f t="shared" si="2"/>
        <v>1952</v>
      </c>
      <c r="B61" s="8">
        <v>1951</v>
      </c>
      <c r="C61" s="8">
        <v>-206.85000000000002</v>
      </c>
      <c r="D61" s="8">
        <v>-26.783749999999998</v>
      </c>
      <c r="E61" s="8">
        <v>7.4199999999999591</v>
      </c>
      <c r="G61" s="8">
        <f t="shared" si="3"/>
        <v>1952</v>
      </c>
      <c r="I61" s="8">
        <v>-0.42499999999999999</v>
      </c>
      <c r="Q61" s="8">
        <v>1924</v>
      </c>
      <c r="R61" s="8">
        <v>-1.1299999999999999</v>
      </c>
    </row>
    <row r="62" spans="1:18" x14ac:dyDescent="0.2">
      <c r="A62" s="8">
        <f t="shared" si="2"/>
        <v>1951</v>
      </c>
      <c r="B62" s="8">
        <v>1950</v>
      </c>
      <c r="C62" s="8">
        <v>-208.36144128571431</v>
      </c>
      <c r="D62" s="8">
        <v>-27.03637785714286</v>
      </c>
      <c r="E62" s="8">
        <v>7.9295815714285709</v>
      </c>
      <c r="G62" s="8">
        <f t="shared" si="3"/>
        <v>1951</v>
      </c>
      <c r="I62" s="8">
        <v>-8.3333333333333228E-3</v>
      </c>
      <c r="Q62" s="8">
        <v>1925</v>
      </c>
      <c r="R62" s="8">
        <v>2.39</v>
      </c>
    </row>
    <row r="63" spans="1:18" x14ac:dyDescent="0.2">
      <c r="A63" s="8">
        <f t="shared" si="2"/>
        <v>1950</v>
      </c>
      <c r="B63" s="8">
        <v>1949</v>
      </c>
      <c r="C63" s="8">
        <v>-221.34673057142854</v>
      </c>
      <c r="D63" s="8">
        <v>-28.599298000000001</v>
      </c>
      <c r="E63" s="8">
        <v>7.4476534285714706</v>
      </c>
      <c r="G63" s="8">
        <f t="shared" si="3"/>
        <v>1950</v>
      </c>
      <c r="I63" s="8">
        <v>-0.12083333333333333</v>
      </c>
      <c r="Q63" s="8">
        <v>1926</v>
      </c>
      <c r="R63" s="8">
        <v>0.11</v>
      </c>
    </row>
    <row r="64" spans="1:18" x14ac:dyDescent="0.2">
      <c r="A64" s="8">
        <f t="shared" si="2"/>
        <v>1949</v>
      </c>
      <c r="B64" s="8">
        <v>1948</v>
      </c>
      <c r="C64" s="8">
        <v>-221.99142857142854</v>
      </c>
      <c r="D64" s="8">
        <v>-28.897142857142857</v>
      </c>
      <c r="E64" s="8">
        <v>9.1857142857143117</v>
      </c>
      <c r="Q64" s="8">
        <v>1927</v>
      </c>
      <c r="R64" s="8">
        <v>1.72</v>
      </c>
    </row>
    <row r="65" spans="1:18" x14ac:dyDescent="0.2">
      <c r="A65" s="8">
        <f t="shared" si="2"/>
        <v>1948</v>
      </c>
      <c r="B65" s="8">
        <v>1947</v>
      </c>
      <c r="C65" s="8">
        <v>-216.38124999999999</v>
      </c>
      <c r="D65" s="8">
        <v>-28.2575</v>
      </c>
      <c r="E65" s="8">
        <v>9.678750000000008</v>
      </c>
      <c r="Q65" s="8">
        <v>1928</v>
      </c>
      <c r="R65" s="8">
        <v>0.63</v>
      </c>
    </row>
    <row r="66" spans="1:18" x14ac:dyDescent="0.2">
      <c r="A66" s="8">
        <f t="shared" si="2"/>
        <v>1947</v>
      </c>
      <c r="B66" s="8">
        <v>1946</v>
      </c>
      <c r="C66" s="8">
        <v>-210.2635714285714</v>
      </c>
      <c r="D66" s="8">
        <v>-27.393571428571427</v>
      </c>
      <c r="E66" s="8">
        <v>8.8850000000000193</v>
      </c>
      <c r="Q66" s="8">
        <v>1929</v>
      </c>
      <c r="R66" s="8">
        <v>-1.03</v>
      </c>
    </row>
    <row r="67" spans="1:18" x14ac:dyDescent="0.2">
      <c r="A67" s="8">
        <f t="shared" si="2"/>
        <v>1946</v>
      </c>
      <c r="B67" s="8">
        <v>1945</v>
      </c>
      <c r="Q67" s="8">
        <v>1930</v>
      </c>
      <c r="R67" s="8">
        <v>0.91</v>
      </c>
    </row>
    <row r="68" spans="1:18" x14ac:dyDescent="0.2">
      <c r="A68" s="8">
        <f t="shared" ref="A68:A74" si="4">A67-1</f>
        <v>1945</v>
      </c>
      <c r="B68" s="8">
        <v>1944</v>
      </c>
      <c r="C68" s="8">
        <v>-208.76649379999998</v>
      </c>
      <c r="D68" s="8">
        <v>-26.786704800000003</v>
      </c>
      <c r="E68" s="8">
        <v>5.5271446000000424</v>
      </c>
      <c r="Q68" s="8">
        <v>1931</v>
      </c>
      <c r="R68" s="8">
        <v>-0.16</v>
      </c>
    </row>
    <row r="69" spans="1:18" x14ac:dyDescent="0.2">
      <c r="A69" s="8">
        <f t="shared" si="4"/>
        <v>1944</v>
      </c>
      <c r="B69" s="8">
        <v>1943</v>
      </c>
      <c r="C69" s="8">
        <v>-200.25772285714288</v>
      </c>
      <c r="D69" s="8">
        <v>-25.294158285714285</v>
      </c>
      <c r="E69" s="8">
        <v>2.0955434285714034</v>
      </c>
      <c r="Q69" s="8">
        <v>1932</v>
      </c>
      <c r="R69" s="8">
        <v>-0.5</v>
      </c>
    </row>
    <row r="70" spans="1:18" x14ac:dyDescent="0.2">
      <c r="A70" s="8">
        <f t="shared" si="4"/>
        <v>1943</v>
      </c>
      <c r="B70" s="8">
        <v>1942</v>
      </c>
      <c r="C70" s="8">
        <v>-201.20585042857141</v>
      </c>
      <c r="D70" s="8">
        <v>-25.498392142857139</v>
      </c>
      <c r="E70" s="8">
        <v>2.7812867142856987</v>
      </c>
      <c r="Q70" s="8">
        <v>1933</v>
      </c>
      <c r="R70" s="8">
        <v>0.25</v>
      </c>
    </row>
    <row r="71" spans="1:18" x14ac:dyDescent="0.2">
      <c r="A71" s="8">
        <f t="shared" si="4"/>
        <v>1942</v>
      </c>
      <c r="B71" s="8">
        <v>1941</v>
      </c>
      <c r="C71" s="8">
        <v>-213.64578671428575</v>
      </c>
      <c r="D71" s="8">
        <v>-27.555179428571428</v>
      </c>
      <c r="E71" s="8">
        <v>6.7956487142856759</v>
      </c>
      <c r="Q71" s="8">
        <v>1934</v>
      </c>
      <c r="R71" s="8">
        <v>0.86</v>
      </c>
    </row>
    <row r="72" spans="1:18" x14ac:dyDescent="0.2">
      <c r="A72" s="8">
        <f t="shared" si="4"/>
        <v>1941</v>
      </c>
      <c r="B72" s="8">
        <v>1940</v>
      </c>
      <c r="C72" s="8">
        <v>-210.47058287499999</v>
      </c>
      <c r="D72" s="8">
        <v>-26.937230875000001</v>
      </c>
      <c r="E72" s="8">
        <v>5.0272641250000163</v>
      </c>
      <c r="Q72" s="8">
        <v>1935</v>
      </c>
      <c r="R72" s="8">
        <v>0.97</v>
      </c>
    </row>
    <row r="73" spans="1:18" x14ac:dyDescent="0.2">
      <c r="A73" s="8">
        <f t="shared" si="4"/>
        <v>1940</v>
      </c>
      <c r="B73" s="8">
        <v>1939</v>
      </c>
      <c r="C73" s="8">
        <v>-203.77285714285716</v>
      </c>
      <c r="D73" s="8">
        <v>-26.547142857142859</v>
      </c>
      <c r="E73" s="8">
        <v>8.6042857142857088</v>
      </c>
      <c r="Q73" s="8">
        <v>1936</v>
      </c>
      <c r="R73" s="8">
        <v>-3.89</v>
      </c>
    </row>
    <row r="74" spans="1:18" x14ac:dyDescent="0.2">
      <c r="A74" s="8">
        <f t="shared" si="4"/>
        <v>1939</v>
      </c>
      <c r="B74" s="8">
        <v>1938</v>
      </c>
      <c r="C74" s="8">
        <v>-200.19000000000003</v>
      </c>
      <c r="D74" s="8">
        <v>-26.131428571428575</v>
      </c>
      <c r="E74" s="8">
        <v>8.8614285714285757</v>
      </c>
      <c r="Q74" s="8">
        <v>1937</v>
      </c>
      <c r="R74" s="8">
        <v>0.72</v>
      </c>
    </row>
    <row r="75" spans="1:18" x14ac:dyDescent="0.2">
      <c r="Q75" s="8">
        <v>1938</v>
      </c>
      <c r="R75" s="8">
        <v>1.79</v>
      </c>
    </row>
    <row r="76" spans="1:18" x14ac:dyDescent="0.2">
      <c r="Q76" s="8">
        <v>1939</v>
      </c>
      <c r="R76" s="8">
        <v>0.37</v>
      </c>
    </row>
    <row r="77" spans="1:18" x14ac:dyDescent="0.2">
      <c r="Q77" s="8">
        <v>1940</v>
      </c>
      <c r="R77" s="8">
        <v>-2.86</v>
      </c>
    </row>
    <row r="78" spans="1:18" x14ac:dyDescent="0.2">
      <c r="Q78" s="8">
        <v>1941</v>
      </c>
      <c r="R78" s="8">
        <v>-2.31</v>
      </c>
    </row>
    <row r="79" spans="1:18" x14ac:dyDescent="0.2">
      <c r="Q79" s="8">
        <v>1942</v>
      </c>
      <c r="R79" s="8">
        <v>-0.55000000000000004</v>
      </c>
    </row>
    <row r="80" spans="1:18" x14ac:dyDescent="0.2">
      <c r="Q80" s="8">
        <v>1943</v>
      </c>
      <c r="R80" s="8">
        <v>1.48</v>
      </c>
    </row>
    <row r="81" spans="17:18" x14ac:dyDescent="0.2">
      <c r="Q81" s="8">
        <v>1944</v>
      </c>
      <c r="R81" s="8">
        <v>0.61</v>
      </c>
    </row>
    <row r="82" spans="17:18" x14ac:dyDescent="0.2">
      <c r="Q82" s="8">
        <v>1945</v>
      </c>
      <c r="R82" s="8">
        <v>1.64</v>
      </c>
    </row>
    <row r="83" spans="17:18" x14ac:dyDescent="0.2">
      <c r="Q83" s="8">
        <v>1946</v>
      </c>
      <c r="R83" s="8">
        <v>0.27</v>
      </c>
    </row>
    <row r="84" spans="17:18" x14ac:dyDescent="0.2">
      <c r="Q84" s="8">
        <v>1947</v>
      </c>
      <c r="R84" s="8">
        <v>-2.71</v>
      </c>
    </row>
    <row r="85" spans="17:18" x14ac:dyDescent="0.2">
      <c r="Q85" s="8">
        <v>1948</v>
      </c>
      <c r="R85" s="8">
        <v>1.34</v>
      </c>
    </row>
    <row r="86" spans="17:18" x14ac:dyDescent="0.2">
      <c r="Q86" s="8">
        <v>1949</v>
      </c>
      <c r="R86" s="8">
        <v>1.87</v>
      </c>
    </row>
    <row r="87" spans="17:18" x14ac:dyDescent="0.2">
      <c r="Q87" s="8">
        <v>1950</v>
      </c>
      <c r="R87" s="8">
        <v>1.4</v>
      </c>
    </row>
    <row r="88" spans="17:18" x14ac:dyDescent="0.2">
      <c r="Q88" s="8">
        <v>1951</v>
      </c>
      <c r="R88" s="8">
        <v>-1.26</v>
      </c>
    </row>
    <row r="89" spans="17:18" x14ac:dyDescent="0.2">
      <c r="Q89" s="8">
        <v>1952</v>
      </c>
      <c r="R89" s="8">
        <v>0.83</v>
      </c>
    </row>
    <row r="90" spans="17:18" x14ac:dyDescent="0.2">
      <c r="Q90" s="8">
        <v>1953</v>
      </c>
      <c r="R90" s="8">
        <v>0.18</v>
      </c>
    </row>
    <row r="91" spans="17:18" x14ac:dyDescent="0.2">
      <c r="Q91" s="8">
        <v>1954</v>
      </c>
      <c r="R91" s="8">
        <v>0.13</v>
      </c>
    </row>
    <row r="92" spans="17:18" x14ac:dyDescent="0.2">
      <c r="Q92" s="8">
        <v>1955</v>
      </c>
      <c r="R92" s="8">
        <v>-2.52</v>
      </c>
    </row>
    <row r="93" spans="17:18" x14ac:dyDescent="0.2">
      <c r="Q93" s="8">
        <v>1956</v>
      </c>
      <c r="R93" s="8">
        <v>-1.73</v>
      </c>
    </row>
    <row r="94" spans="17:18" x14ac:dyDescent="0.2">
      <c r="Q94" s="8">
        <v>1957</v>
      </c>
      <c r="R94" s="8">
        <v>1.52</v>
      </c>
    </row>
    <row r="95" spans="17:18" x14ac:dyDescent="0.2">
      <c r="Q95" s="8">
        <v>1958</v>
      </c>
      <c r="R95" s="8">
        <v>-1.02</v>
      </c>
    </row>
    <row r="96" spans="17:18" x14ac:dyDescent="0.2">
      <c r="Q96" s="8">
        <v>1959</v>
      </c>
      <c r="R96" s="8">
        <v>-0.37</v>
      </c>
    </row>
    <row r="97" spans="17:18" x14ac:dyDescent="0.2">
      <c r="Q97" s="8">
        <v>1960</v>
      </c>
      <c r="R97" s="8">
        <v>-1.54</v>
      </c>
    </row>
    <row r="98" spans="17:18" x14ac:dyDescent="0.2">
      <c r="Q98" s="8">
        <v>1961</v>
      </c>
      <c r="R98" s="8">
        <v>1.8</v>
      </c>
    </row>
    <row r="99" spans="17:18" x14ac:dyDescent="0.2">
      <c r="Q99" s="8">
        <v>1962</v>
      </c>
      <c r="R99" s="8">
        <v>-2.38</v>
      </c>
    </row>
    <row r="100" spans="17:18" x14ac:dyDescent="0.2">
      <c r="Q100" s="8">
        <v>1963</v>
      </c>
      <c r="R100" s="8">
        <v>-3.6</v>
      </c>
    </row>
    <row r="101" spans="17:18" x14ac:dyDescent="0.2">
      <c r="Q101" s="8">
        <v>1964</v>
      </c>
      <c r="R101" s="8">
        <v>-2.86</v>
      </c>
    </row>
    <row r="102" spans="17:18" x14ac:dyDescent="0.2">
      <c r="Q102" s="8">
        <v>1965</v>
      </c>
      <c r="R102" s="8">
        <v>-2.88</v>
      </c>
    </row>
    <row r="103" spans="17:18" x14ac:dyDescent="0.2">
      <c r="Q103" s="8">
        <v>1966</v>
      </c>
      <c r="R103" s="8">
        <v>-1.69</v>
      </c>
    </row>
    <row r="104" spans="17:18" x14ac:dyDescent="0.2">
      <c r="Q104" s="8">
        <v>1967</v>
      </c>
      <c r="R104" s="8">
        <v>1.28</v>
      </c>
    </row>
    <row r="105" spans="17:18" x14ac:dyDescent="0.2">
      <c r="Q105" s="8">
        <v>1968</v>
      </c>
      <c r="R105" s="8">
        <v>-1.04</v>
      </c>
    </row>
    <row r="106" spans="17:18" x14ac:dyDescent="0.2">
      <c r="Q106" s="8">
        <v>1969</v>
      </c>
      <c r="R106" s="8">
        <v>-4.8899999999999997</v>
      </c>
    </row>
    <row r="107" spans="17:18" x14ac:dyDescent="0.2">
      <c r="Q107" s="8">
        <v>1970</v>
      </c>
      <c r="R107" s="8">
        <v>-1.89</v>
      </c>
    </row>
    <row r="108" spans="17:18" x14ac:dyDescent="0.2">
      <c r="Q108" s="8">
        <v>1971</v>
      </c>
      <c r="R108" s="8">
        <v>-0.96</v>
      </c>
    </row>
    <row r="109" spans="17:18" x14ac:dyDescent="0.2">
      <c r="Q109" s="8">
        <v>1972</v>
      </c>
      <c r="R109" s="8">
        <v>0.34</v>
      </c>
    </row>
    <row r="110" spans="17:18" x14ac:dyDescent="0.2">
      <c r="Q110" s="8">
        <v>1973</v>
      </c>
      <c r="R110" s="8">
        <v>2.52</v>
      </c>
    </row>
    <row r="111" spans="17:18" x14ac:dyDescent="0.2">
      <c r="Q111" s="8">
        <v>1974</v>
      </c>
      <c r="R111" s="8">
        <v>1.23</v>
      </c>
    </row>
    <row r="112" spans="17:18" x14ac:dyDescent="0.2">
      <c r="Q112" s="8">
        <v>1975</v>
      </c>
      <c r="R112" s="8">
        <v>1.63</v>
      </c>
    </row>
    <row r="113" spans="17:18" x14ac:dyDescent="0.2">
      <c r="Q113" s="8">
        <v>1976</v>
      </c>
      <c r="R113" s="8">
        <v>1.37</v>
      </c>
    </row>
    <row r="114" spans="17:18" x14ac:dyDescent="0.2">
      <c r="Q114" s="8">
        <v>1977</v>
      </c>
      <c r="R114" s="8">
        <v>-2.14</v>
      </c>
    </row>
    <row r="115" spans="17:18" x14ac:dyDescent="0.2">
      <c r="Q115" s="8">
        <v>1978</v>
      </c>
      <c r="R115" s="8">
        <v>0.17</v>
      </c>
    </row>
    <row r="116" spans="17:18" x14ac:dyDescent="0.2">
      <c r="Q116" s="8">
        <v>1979</v>
      </c>
      <c r="R116" s="8">
        <v>-2.25</v>
      </c>
    </row>
    <row r="117" spans="17:18" x14ac:dyDescent="0.2">
      <c r="Q117" s="8">
        <v>1980</v>
      </c>
      <c r="R117" s="8">
        <v>0.56000000000000005</v>
      </c>
    </row>
    <row r="118" spans="17:18" x14ac:dyDescent="0.2">
      <c r="Q118" s="8">
        <v>1981</v>
      </c>
      <c r="R118" s="8">
        <v>2.0499999999999998</v>
      </c>
    </row>
    <row r="119" spans="17:18" x14ac:dyDescent="0.2">
      <c r="Q119" s="8">
        <v>1982</v>
      </c>
      <c r="R119" s="8">
        <v>0.8</v>
      </c>
    </row>
    <row r="120" spans="17:18" x14ac:dyDescent="0.2">
      <c r="Q120" s="8">
        <v>1983</v>
      </c>
      <c r="R120" s="8">
        <v>3.42</v>
      </c>
    </row>
    <row r="121" spans="17:18" x14ac:dyDescent="0.2">
      <c r="Q121" s="8">
        <v>1984</v>
      </c>
      <c r="R121" s="8">
        <v>1.6</v>
      </c>
    </row>
    <row r="122" spans="17:18" x14ac:dyDescent="0.2">
      <c r="Q122" s="8">
        <v>1985</v>
      </c>
      <c r="R122" s="8">
        <v>-0.63</v>
      </c>
    </row>
    <row r="123" spans="17:18" x14ac:dyDescent="0.2">
      <c r="Q123" s="8">
        <v>1986</v>
      </c>
      <c r="R123" s="8">
        <v>0.5</v>
      </c>
    </row>
    <row r="124" spans="17:18" x14ac:dyDescent="0.2">
      <c r="Q124" s="8">
        <v>1987</v>
      </c>
      <c r="R124" s="8">
        <v>-0.75</v>
      </c>
    </row>
    <row r="125" spans="17:18" x14ac:dyDescent="0.2">
      <c r="Q125" s="8">
        <v>1988</v>
      </c>
      <c r="R125" s="8">
        <v>0.72</v>
      </c>
    </row>
    <row r="126" spans="17:18" x14ac:dyDescent="0.2">
      <c r="Q126" s="8">
        <v>1989</v>
      </c>
      <c r="R126" s="8">
        <v>5.08</v>
      </c>
    </row>
    <row r="127" spans="17:18" x14ac:dyDescent="0.2">
      <c r="Q127" s="8">
        <v>1990</v>
      </c>
      <c r="R127" s="8">
        <v>3.96</v>
      </c>
    </row>
    <row r="128" spans="17:18" x14ac:dyDescent="0.2">
      <c r="Q128" s="8">
        <v>1991</v>
      </c>
      <c r="R128" s="8">
        <v>1.03</v>
      </c>
    </row>
    <row r="129" spans="17:18" x14ac:dyDescent="0.2">
      <c r="Q129" s="8">
        <v>1992</v>
      </c>
      <c r="R129" s="8">
        <v>3.28</v>
      </c>
    </row>
    <row r="130" spans="17:18" x14ac:dyDescent="0.2">
      <c r="Q130" s="8">
        <v>1993</v>
      </c>
      <c r="R130" s="8">
        <v>2.67</v>
      </c>
    </row>
    <row r="131" spans="17:18" x14ac:dyDescent="0.2">
      <c r="Q131" s="8">
        <v>1994</v>
      </c>
      <c r="R131" s="8">
        <v>3.03</v>
      </c>
    </row>
    <row r="132" spans="17:18" x14ac:dyDescent="0.2">
      <c r="Q132" s="8">
        <v>1995</v>
      </c>
      <c r="R132" s="8">
        <v>3.96</v>
      </c>
    </row>
    <row r="133" spans="17:18" x14ac:dyDescent="0.2">
      <c r="Q133" s="8">
        <v>1996</v>
      </c>
      <c r="R133" s="8">
        <v>-3.78</v>
      </c>
    </row>
    <row r="134" spans="17:18" x14ac:dyDescent="0.2">
      <c r="Q134" s="8">
        <v>1997</v>
      </c>
      <c r="R134" s="8">
        <v>-0.17</v>
      </c>
    </row>
    <row r="135" spans="17:18" x14ac:dyDescent="0.2">
      <c r="Q135" s="8">
        <v>1998</v>
      </c>
      <c r="R135" s="8">
        <v>0.72</v>
      </c>
    </row>
    <row r="136" spans="17:18" x14ac:dyDescent="0.2">
      <c r="Q136" s="8">
        <v>1999</v>
      </c>
      <c r="R136" s="8">
        <v>1.7</v>
      </c>
    </row>
    <row r="137" spans="17:18" x14ac:dyDescent="0.2">
      <c r="Q137" s="8">
        <v>2000</v>
      </c>
      <c r="R137" s="8">
        <v>2.8</v>
      </c>
    </row>
    <row r="138" spans="17:18" x14ac:dyDescent="0.2">
      <c r="Q138" s="8">
        <v>2001</v>
      </c>
      <c r="R138" s="8">
        <v>-1.9</v>
      </c>
    </row>
    <row r="139" spans="17:18" x14ac:dyDescent="0.2">
      <c r="Q139" s="8">
        <v>2002</v>
      </c>
      <c r="R139" s="8">
        <v>0.76</v>
      </c>
    </row>
    <row r="140" spans="17:18" x14ac:dyDescent="0.2">
      <c r="Q140" s="8">
        <v>2003</v>
      </c>
      <c r="R140" s="8">
        <v>0.2</v>
      </c>
    </row>
    <row r="141" spans="17:18" x14ac:dyDescent="0.2">
      <c r="Q141" s="8">
        <v>2004</v>
      </c>
      <c r="R141" s="8">
        <v>-7.0000000000000007E-2</v>
      </c>
    </row>
    <row r="142" spans="17:18" x14ac:dyDescent="0.2">
      <c r="Q142" s="8">
        <v>2005</v>
      </c>
      <c r="R142" s="8">
        <v>0.12</v>
      </c>
    </row>
    <row r="143" spans="17:18" x14ac:dyDescent="0.2">
      <c r="Q143" s="8">
        <v>2006</v>
      </c>
      <c r="R143" s="8">
        <v>-1.0900000000000001</v>
      </c>
    </row>
    <row r="144" spans="17:18" x14ac:dyDescent="0.2">
      <c r="Q144" s="8">
        <v>2007</v>
      </c>
      <c r="R144" s="8">
        <v>2.79</v>
      </c>
    </row>
    <row r="145" spans="17:18" x14ac:dyDescent="0.2">
      <c r="Q145" s="8">
        <v>2008</v>
      </c>
      <c r="R145" s="8">
        <v>2.1</v>
      </c>
    </row>
    <row r="146" spans="17:18" x14ac:dyDescent="0.2">
      <c r="Q146" s="8">
        <v>2009</v>
      </c>
      <c r="R146" s="8">
        <v>-0.41</v>
      </c>
    </row>
    <row r="147" spans="17:18" x14ac:dyDescent="0.2">
      <c r="Q147" s="8">
        <v>2010</v>
      </c>
      <c r="R147" s="8">
        <v>-4.6399999999999997</v>
      </c>
    </row>
    <row r="148" spans="17:18" x14ac:dyDescent="0.2">
      <c r="Q148" s="8">
        <v>2011</v>
      </c>
      <c r="R148" s="8">
        <v>-1.57</v>
      </c>
    </row>
    <row r="149" spans="17:18" x14ac:dyDescent="0.2">
      <c r="Q149" s="8">
        <v>2012</v>
      </c>
      <c r="R149" s="8">
        <v>3.17</v>
      </c>
    </row>
  </sheetData>
  <pageMargins left="0.75" right="0.75" top="1" bottom="1" header="0.5" footer="0.5"/>
  <pageSetup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density</vt:lpstr>
      <vt:lpstr>density-james</vt:lpstr>
      <vt:lpstr>depth-james</vt:lpstr>
      <vt:lpstr>log -james</vt:lpstr>
      <vt:lpstr>pc-james</vt:lpstr>
      <vt:lpstr>pc-bei</vt:lpstr>
      <vt:lpstr>pc</vt:lpstr>
      <vt:lpstr>A09</vt:lpstr>
      <vt:lpstr>NAO-A09</vt:lpstr>
      <vt:lpstr>NAO</vt:lpstr>
      <vt:lpstr>AMI</vt:lpstr>
      <vt:lpstr>melt percentage-real depth</vt:lpstr>
    </vt:vector>
  </TitlesOfParts>
  <Company>university of alberta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martin sharp</dc:creator>
  <cp:lastModifiedBy>Microsoft Office User</cp:lastModifiedBy>
  <dcterms:created xsi:type="dcterms:W3CDTF">2001-05-23T23:24:10Z</dcterms:created>
  <dcterms:modified xsi:type="dcterms:W3CDTF">2020-10-01T14:56:27Z</dcterms:modified>
</cp:coreProperties>
</file>